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Frias.MUJER\Desktop\"/>
    </mc:Choice>
  </mc:AlternateContent>
  <bookViews>
    <workbookView xWindow="0" yWindow="0" windowWidth="7470" windowHeight="4635"/>
  </bookViews>
  <sheets>
    <sheet name="Casas de Acogida" sheetId="14" r:id="rId1"/>
  </sheets>
  <definedNames>
    <definedName name="_xlnm.Print_Area" localSheetId="0">'Casas de Acogida'!$A$1:$Q$104</definedName>
    <definedName name="Areas_Sustantivas">#REF!</definedName>
    <definedName name="Areas_Transversales">#REF!</definedName>
    <definedName name="Capitulo">#REF!</definedName>
    <definedName name="Direccion_General">#REF!</definedName>
    <definedName name="Nombres">#REF!</definedName>
    <definedName name="SubCapitulo">#REF!</definedName>
    <definedName name="UnidadEjecutora">#REF!</definedName>
  </definedNames>
  <calcPr calcId="152511"/>
</workbook>
</file>

<file path=xl/calcChain.xml><?xml version="1.0" encoding="utf-8"?>
<calcChain xmlns="http://schemas.openxmlformats.org/spreadsheetml/2006/main">
  <c r="B105" i="14" l="1"/>
  <c r="F78" i="14" l="1"/>
  <c r="F82" i="14"/>
  <c r="D89" i="14"/>
  <c r="F89" i="14" s="1"/>
  <c r="E20" i="14" l="1"/>
  <c r="E19" i="14"/>
  <c r="F18" i="14"/>
  <c r="F88" i="14" l="1"/>
  <c r="F87" i="14"/>
  <c r="F86" i="14"/>
  <c r="F85" i="14"/>
  <c r="F84" i="14"/>
  <c r="F83" i="14"/>
  <c r="B83" i="14" s="1"/>
  <c r="F81" i="14"/>
  <c r="F80" i="14"/>
  <c r="F79" i="14"/>
  <c r="B79" i="14" s="1"/>
  <c r="F77" i="14"/>
  <c r="F76" i="14"/>
  <c r="F75" i="14"/>
  <c r="F74" i="14"/>
  <c r="F73" i="14"/>
  <c r="F72" i="14"/>
  <c r="B72" i="14" s="1"/>
  <c r="F29" i="14"/>
  <c r="F28" i="14"/>
  <c r="B28" i="14" l="1"/>
  <c r="F46" i="14" l="1"/>
  <c r="F44" i="14"/>
  <c r="F43" i="14"/>
  <c r="B42" i="14" l="1"/>
  <c r="F38" i="14"/>
  <c r="F39" i="14"/>
  <c r="F40" i="14"/>
  <c r="F37" i="14"/>
  <c r="B37" i="14" l="1"/>
  <c r="B17" i="14"/>
  <c r="B102" i="14" l="1"/>
</calcChain>
</file>

<file path=xl/sharedStrings.xml><?xml version="1.0" encoding="utf-8"?>
<sst xmlns="http://schemas.openxmlformats.org/spreadsheetml/2006/main" count="374" uniqueCount="136">
  <si>
    <t xml:space="preserve">Producto y sus  Atributos </t>
  </si>
  <si>
    <t>Producto</t>
  </si>
  <si>
    <t xml:space="preserve">Unidad de Medida </t>
  </si>
  <si>
    <t xml:space="preserve">Medio de Verificación </t>
  </si>
  <si>
    <t xml:space="preserve">Línea Base </t>
  </si>
  <si>
    <t>Meta Total</t>
  </si>
  <si>
    <t>Meta por trimestre</t>
  </si>
  <si>
    <t>Ene-Mar</t>
  </si>
  <si>
    <t>Abr-Jun</t>
  </si>
  <si>
    <t>Jul-Sept</t>
  </si>
  <si>
    <t>Oct-Dic</t>
  </si>
  <si>
    <t>Presupuesto</t>
  </si>
  <si>
    <t>Riesgo(s)</t>
  </si>
  <si>
    <t>Unidad Ejecutora:</t>
  </si>
  <si>
    <t xml:space="preserve">Actividades y sus  Atributos </t>
  </si>
  <si>
    <t>Actividades</t>
  </si>
  <si>
    <t>Presupuesto por Actividad</t>
  </si>
  <si>
    <t>Insumos</t>
  </si>
  <si>
    <t xml:space="preserve">Indentificacion </t>
  </si>
  <si>
    <t>Cantidad</t>
  </si>
  <si>
    <t>Costo Unitario (RD$)</t>
  </si>
  <si>
    <t>Monto (RD$)</t>
  </si>
  <si>
    <t>Inversion/Trimestre (RD $)</t>
  </si>
  <si>
    <t xml:space="preserve">Fuente de Financiamiento </t>
  </si>
  <si>
    <t>Prog.</t>
  </si>
  <si>
    <t>Act.</t>
  </si>
  <si>
    <t>Objeto</t>
  </si>
  <si>
    <t>Cuenta</t>
  </si>
  <si>
    <t>Subcta.</t>
  </si>
  <si>
    <t>Auxiliar</t>
  </si>
  <si>
    <t>Descripción de Producto</t>
  </si>
  <si>
    <t xml:space="preserve">Est. Programática </t>
  </si>
  <si>
    <t xml:space="preserve">MINISTERIO DE LA MUJER </t>
  </si>
  <si>
    <t>SOCIEDAD CON IGUALDAD DE DERECHOS Y OPORTUNIDADES</t>
  </si>
  <si>
    <t>Objetivos Estrategicos : PEI 2016  2020</t>
  </si>
  <si>
    <t>Objetivo General : END 2010  2030</t>
  </si>
  <si>
    <t>Eje Estratégico: END 2010  2030</t>
  </si>
  <si>
    <t>Eje Estratégico: PEI 2016  2020</t>
  </si>
  <si>
    <t>SISTEMA INTEGRAL DE PROTECCION  A LA MUJER</t>
  </si>
  <si>
    <t xml:space="preserve">  IGUALDAD DE DERECHOS Y OPORTUNIDADES. </t>
  </si>
  <si>
    <t xml:space="preserve"> Contribuir con la implementación de políticas públicas de detección, prevención, atención y sanción de violencia contra las mujeres</t>
  </si>
  <si>
    <t xml:space="preserve">Administracion de Comtribuciones Especiales </t>
  </si>
  <si>
    <t xml:space="preserve">Casas de Acogida o Refugios </t>
  </si>
  <si>
    <t xml:space="preserve">Indenticacion </t>
  </si>
  <si>
    <t>Unidad Rectora: A1:L13A9A1:RA1:R13</t>
  </si>
  <si>
    <t>ADMINISTRACION DE CONTRIBUCIONES ESPECIALES</t>
  </si>
  <si>
    <t>Casas funcionando satisfactoriamente</t>
  </si>
  <si>
    <t>X</t>
  </si>
  <si>
    <t xml:space="preserve">Todo el personal de Casas de Acogida </t>
  </si>
  <si>
    <t>Alimentos</t>
  </si>
  <si>
    <t>Medicamentos</t>
  </si>
  <si>
    <t>Productos de  higiene personal</t>
  </si>
  <si>
    <t>Material de  limpieza</t>
  </si>
  <si>
    <t xml:space="preserve">Materiales y Suministro </t>
  </si>
  <si>
    <t>0</t>
  </si>
  <si>
    <t>03</t>
  </si>
  <si>
    <t xml:space="preserve">Dar  albergue seguro,  de manera temporal, a las mujeres ,niños, niñas y adolescentes victimas de violencia contra la Mujer e intrafamiliar o domestica.  </t>
  </si>
  <si>
    <t xml:space="preserve">Unidad Casas de Acogida </t>
  </si>
  <si>
    <t xml:space="preserve">Mobiliarios y Equipos </t>
  </si>
  <si>
    <t xml:space="preserve">Vehiculo de Motor </t>
  </si>
  <si>
    <t xml:space="preserve">Contratacion Personal (nomina) </t>
  </si>
  <si>
    <t xml:space="preserve">Obras Menores </t>
  </si>
  <si>
    <t>1.- Protección a víctimas  de violencia contra la mujer e intrafamiliar ofrecida en las casas de acogida.</t>
  </si>
  <si>
    <t xml:space="preserve">1.1- Realizar compras trimestrales para el sostenimiento de  las tres Casas de Acogida  
</t>
  </si>
  <si>
    <t xml:space="preserve">2. 1- Realizar reuniones para la coordinacion de trabajos con Ministerio Público, Ministerio de Salud Pública, Ministerio de Educacion, Embajadas y Policia Nacional. 
</t>
  </si>
  <si>
    <t xml:space="preserve">2.3- Gestionar donaciones  con Plan Social, Promese CAL, Comedores Economicnos, Star Product, Instituciones Internacionales, ONG, Despacho de la Primera Dama, SENASA, para cubrir las necesisades de las usuarias sus hijos e hijas  segun lo establece la Ley 88-03
</t>
  </si>
  <si>
    <t>3.- Funcionamiento Eficiente de las Casas de Acogida</t>
  </si>
  <si>
    <t xml:space="preserve">3.1  Realizar  Construccion de Casa de Acogida  en la Region Sur  y su Equipamiento                                 
</t>
  </si>
  <si>
    <t xml:space="preserve">Auxiliar </t>
  </si>
  <si>
    <t xml:space="preserve">Relizar reuniones </t>
  </si>
  <si>
    <t xml:space="preserve">Encargadas técnicas y psicologa 
</t>
  </si>
  <si>
    <t>Alojamiento Coordinadora y encargada.</t>
  </si>
  <si>
    <t xml:space="preserve">Viáticos Coordinadora y Encargada. </t>
  </si>
  <si>
    <t>Viáticos Chofer</t>
  </si>
  <si>
    <t xml:space="preserve">Viáticos Técnicas </t>
  </si>
  <si>
    <t xml:space="preserve">Alojamiento Tecnica  </t>
  </si>
  <si>
    <t xml:space="preserve">Alojamiento Chofer </t>
  </si>
  <si>
    <t xml:space="preserve">Viáticos Chofer </t>
  </si>
  <si>
    <t>Viáticos Técnicas</t>
  </si>
  <si>
    <t xml:space="preserve">Combustible </t>
  </si>
  <si>
    <t xml:space="preserve">4. 1 talleres de autocuidado </t>
  </si>
  <si>
    <t xml:space="preserve">4,2 Diplomado en Trabajo Social </t>
  </si>
  <si>
    <t>4.3 Taller en Intervencion en Crisis</t>
  </si>
  <si>
    <t xml:space="preserve">4.5 Taller sobre el Manual de Procedimiento y Protocolo de Casas de Acogida Revisado
</t>
  </si>
  <si>
    <t xml:space="preserve">Administradoras y contadora 
</t>
  </si>
  <si>
    <t>5.1  Reunion con fiscales de las Unidades de Atencion y Encargadas provinciales  de la region sur: San Cristobal, Villa Altagracia, Bani, Azua, San Jose de Ocoa, Barahona, Pedernales, San Juan de la Maguana, Elias Piña, Neiba y Jimani.</t>
  </si>
  <si>
    <t xml:space="preserve">5.2  Reunion con fiscales de las Unidades de Atencion y Encargadas provinciales  de la region este y zona metropolitana: Provincia Santo Domingo, Monte Plata, San Pedro de Macoris, El Seibo, La Romana, La Altagracia
</t>
  </si>
  <si>
    <t>Reporte Estadistico</t>
  </si>
  <si>
    <t xml:space="preserve">Viáticos Coordinadora y Encargada
</t>
  </si>
  <si>
    <t xml:space="preserve">Contratacion Personal faltante en las Casas de Acogida   (nomina) 
</t>
  </si>
  <si>
    <t xml:space="preserve">     Dar seguimiento a las usuarias egresadas sus hijos/as para la ruptura del circulo de la violencia y su reinsercion social, a través de los grupos de apoyo dirigidos por las 
trabajadoras sociales.</t>
  </si>
  <si>
    <t xml:space="preserve">5.3 Reunion con fiscales de las Unidades de Atencion y Encargadas provinciales  de la region Norte: Bonao, La Vega, Moca, Santiago, Mao, Monte Cristi, Santiago Rodriguez, Nagua, Samana, San Francisco, Cotui, Provincia Mirabal, Dajabon, Puerto Plata  </t>
  </si>
  <si>
    <t xml:space="preserve">3.3Readecuacion y Mantenimiento de las tres Casas </t>
  </si>
  <si>
    <t>4.- Capacitación para el personal de la Coordinación  y de las tres Casas de Acogida  en coordinacion con la Direccion de Educación</t>
  </si>
  <si>
    <t xml:space="preserve">Formacion y especializacion continuada al personal de la Coordinacion y al que labora en los tres refugios. </t>
  </si>
  <si>
    <t>Para el personal que labora en las Casas de Acogida</t>
  </si>
  <si>
    <t>4.4 Taller de manejo de inventarios, nominas,  impuestos.</t>
  </si>
  <si>
    <t xml:space="preserve">Todo el personal de las Casas de Acogida </t>
  </si>
  <si>
    <t xml:space="preserve">4. 6 Talleres de actualizacion para el manejo psicologico, legal, social y de salud, relacion con Linea de Emergencia y Oficinas Provinciales de la Mujer. </t>
  </si>
  <si>
    <t>Personal de las Casas de Acogida</t>
  </si>
  <si>
    <t>4.7 Talleres sobre Relaciones Interpersonales</t>
  </si>
  <si>
    <t>4.8 Talleres sobre Afrontamiento en situaciones criticas.</t>
  </si>
  <si>
    <t>4.9 Talleres de retroalimentacion para la aplicación del Observatorio</t>
  </si>
  <si>
    <t>Personal Tecnico de las Casas de Acogida</t>
  </si>
  <si>
    <t>4.10  Talleres para el Personal de Seguridad</t>
  </si>
  <si>
    <t>Personal de seguridad.</t>
  </si>
  <si>
    <t>4.11  Curso de programas basicos de computadora</t>
  </si>
  <si>
    <t>Viáticos Coordinadora y Encargada Tecnica</t>
  </si>
  <si>
    <t>Alojamiento Coordinadora y encargada Tecnica.</t>
  </si>
  <si>
    <t xml:space="preserve">Identificacion </t>
  </si>
  <si>
    <t xml:space="preserve">5.  Realizar reuniones con fiscales de las Unidades de Atencion a la VGIS, Fiscalias  y Encargadas y Abogadas de las OPM 
</t>
  </si>
  <si>
    <t>2 Talleres</t>
  </si>
  <si>
    <t>30 Personas</t>
  </si>
  <si>
    <t xml:space="preserve">1 Taller </t>
  </si>
  <si>
    <t xml:space="preserve">2 Talleres </t>
  </si>
  <si>
    <t>3 Talleres</t>
  </si>
  <si>
    <t xml:space="preserve">6. 1 Contratar  trabajadoras sociales. </t>
  </si>
  <si>
    <t>Reajuste Salarial</t>
  </si>
  <si>
    <t>Personal de Casas de Acogida</t>
  </si>
  <si>
    <t>7.- Manual, Brochur e Impresos de Casas de Acogidas revisados y actualizados</t>
  </si>
  <si>
    <t>Manual de Funcionamiento, Protocolo de Atencion, funcionamiento y perfiles del personal de las Casas de Acogida o Refugios. Brochur Informativo e impresos de Oficina  utilizados en las Casas de Acogida o Refugios</t>
  </si>
  <si>
    <t>Impresión del Manual, Brochur, carpetas, separadores de libros bolsas, hojas, sobres, sellos, recibos, otros.</t>
  </si>
  <si>
    <t xml:space="preserve">3.4 Personal faltante en las tres Casas de Acogida en funcionamiento
</t>
  </si>
  <si>
    <t xml:space="preserve">6.- Implementarn del Programa de Trabajo Social del Ministerio de la Mujer y Casas de Acogida 
</t>
  </si>
  <si>
    <t xml:space="preserve">Identificación </t>
  </si>
  <si>
    <t xml:space="preserve">3.2 Realizar  Construcción de Casa de Acogida  en la Provincia de Santo Domingo  y su Equipamiento                                 
</t>
  </si>
  <si>
    <t xml:space="preserve">Realizar reuniones de articulacion y seguimiento al sistema de proteccion de visctimas de violencia albergadas en las casas de acogida. </t>
  </si>
  <si>
    <t xml:space="preserve">2.- Coordinación de Actividades con los actores del Sistema de Proteccion y atencion a Victimas de Violencia </t>
  </si>
  <si>
    <t xml:space="preserve">Construccion, readecuación y mantenimiento de las Casas de Acogida </t>
  </si>
  <si>
    <t>Final 2019</t>
  </si>
  <si>
    <t xml:space="preserve">Edificación                                                                                                             </t>
  </si>
  <si>
    <t>Listados de participantes</t>
  </si>
  <si>
    <t>Donaciones logradas</t>
  </si>
  <si>
    <t>POA-2019</t>
  </si>
  <si>
    <t>15,600.000.00</t>
  </si>
  <si>
    <t xml:space="preserve">Mujeres y sus NNA atentidas hasta octubre del 2019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</si>
</sst>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#,##0.00\ &quot;€&quot;;[Red]\-#,##0.00\ &quot;€&quot;"/>
    <numFmt numFmtId="165" formatCode="_-* #,##0\ &quot;€&quot;_-;\-* #,##0\ &quot;€&quot;_-;_-* &quot;-&quot;\ &quot;€&quot;_-;_-@_-"/>
    <numFmt numFmtId="166" formatCode="_-* #,##0.00\ _€_-;\-* #,##0.00\ _€_-;_-* &quot;-&quot;??\ _€_-;_-@_-"/>
    <numFmt numFmtId="167" formatCode="_-* #,##0_-;\-* #,##0_-;_-* &quot;-&quot;_-;_-@_-"/>
    <numFmt numFmtId="168" formatCode="_-* #,##0.00_-;\-* #,##0.00_-;_-* &quot;-&quot;??_-;_-@_-"/>
    <numFmt numFmtId="169" formatCode="#,##0.00;[Red]#,##0.00"/>
    <numFmt numFmtId="170" formatCode="_-[$€]* #,##0.00_-;\-[$€]* #,##0.00_-;_-[$€]* &quot;-&quot;??_-;_-@_-"/>
    <numFmt numFmtId="171" formatCode="_-* #,##0\ _€_-;\-* #,##0\ _€_-;_-* &quot;-&quot;??\ _€_-;_-@_-"/>
    <numFmt numFmtId="172" formatCode="_-* #,##0_-;\-* #,##0_-;_-* &quot;-&quot;??_-;_-@_-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b/>
      <sz val="11"/>
      <color theme="3"/>
      <name val="Times New Roman"/>
      <family val="1"/>
    </font>
    <font>
      <sz val="11"/>
      <color theme="3"/>
      <name val="Times New Roman"/>
      <family val="1"/>
    </font>
    <font>
      <b/>
      <sz val="9"/>
      <color theme="3"/>
      <name val="Times New Roman"/>
      <family val="1"/>
    </font>
    <font>
      <sz val="9"/>
      <color theme="3"/>
      <name val="Times New Roman"/>
      <family val="1"/>
    </font>
    <font>
      <b/>
      <sz val="9"/>
      <color theme="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3"/>
      <name val="Times New Roman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3"/>
      <name val="Times New Roman"/>
      <family val="1"/>
    </font>
    <font>
      <sz val="10"/>
      <name val="Times New Roman"/>
      <family val="1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0">
    <xf numFmtId="0" fontId="0" fillId="0" borderId="0"/>
    <xf numFmtId="0" fontId="5" fillId="0" borderId="0"/>
    <xf numFmtId="0" fontId="5" fillId="0" borderId="0"/>
    <xf numFmtId="0" fontId="5" fillId="0" borderId="0"/>
    <xf numFmtId="0" fontId="4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46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Border="1"/>
    <xf numFmtId="16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9" fontId="0" fillId="0" borderId="0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/>
    <xf numFmtId="4" fontId="2" fillId="3" borderId="0" xfId="0" applyNumberFormat="1" applyFont="1" applyFill="1" applyBorder="1" applyAlignment="1">
      <alignment vertical="center"/>
    </xf>
    <xf numFmtId="0" fontId="2" fillId="0" borderId="0" xfId="0" applyFont="1"/>
    <xf numFmtId="0" fontId="10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/>
    <xf numFmtId="0" fontId="11" fillId="3" borderId="0" xfId="0" applyFont="1" applyFill="1" applyBorder="1" applyAlignment="1">
      <alignment vertical="top"/>
    </xf>
    <xf numFmtId="0" fontId="10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top"/>
    </xf>
    <xf numFmtId="0" fontId="20" fillId="0" borderId="1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19" fillId="0" borderId="1" xfId="0" applyFont="1" applyBorder="1" applyAlignment="1">
      <alignment horizontal="center" vertical="center"/>
    </xf>
    <xf numFmtId="0" fontId="19" fillId="0" borderId="0" xfId="0" applyFont="1"/>
    <xf numFmtId="0" fontId="21" fillId="3" borderId="2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169" fontId="19" fillId="0" borderId="1" xfId="0" applyNumberFormat="1" applyFont="1" applyBorder="1"/>
    <xf numFmtId="0" fontId="19" fillId="0" borderId="1" xfId="0" applyFont="1" applyBorder="1" applyAlignment="1">
      <alignment vertical="center"/>
    </xf>
    <xf numFmtId="0" fontId="22" fillId="0" borderId="1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169" fontId="19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1" xfId="0" applyFont="1" applyBorder="1"/>
    <xf numFmtId="0" fontId="19" fillId="3" borderId="1" xfId="0" applyFont="1" applyFill="1" applyBorder="1"/>
    <xf numFmtId="0" fontId="22" fillId="0" borderId="1" xfId="0" applyFont="1" applyBorder="1" applyAlignment="1">
      <alignment horizontal="center"/>
    </xf>
    <xf numFmtId="0" fontId="19" fillId="0" borderId="7" xfId="0" applyFont="1" applyBorder="1" applyAlignment="1">
      <alignment vertical="center"/>
    </xf>
    <xf numFmtId="0" fontId="19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left"/>
    </xf>
    <xf numFmtId="0" fontId="19" fillId="3" borderId="1" xfId="0" applyFont="1" applyFill="1" applyBorder="1" applyAlignment="1">
      <alignment vertical="center"/>
    </xf>
    <xf numFmtId="0" fontId="21" fillId="5" borderId="8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31" fillId="5" borderId="8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20" fillId="0" borderId="0" xfId="0" applyFont="1"/>
    <xf numFmtId="0" fontId="34" fillId="5" borderId="8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6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/>
    </xf>
    <xf numFmtId="0" fontId="34" fillId="3" borderId="1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9" fillId="0" borderId="11" xfId="0" applyFont="1" applyBorder="1" applyAlignment="1">
      <alignment horizontal="center"/>
    </xf>
    <xf numFmtId="0" fontId="34" fillId="5" borderId="7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justify" vertical="center" wrapText="1"/>
    </xf>
    <xf numFmtId="0" fontId="33" fillId="0" borderId="1" xfId="0" applyFont="1" applyBorder="1"/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/>
    </xf>
    <xf numFmtId="0" fontId="36" fillId="5" borderId="2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 wrapText="1"/>
    </xf>
    <xf numFmtId="169" fontId="33" fillId="0" borderId="1" xfId="0" applyNumberFormat="1" applyFont="1" applyBorder="1"/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43" fontId="20" fillId="0" borderId="1" xfId="49" applyFont="1" applyBorder="1"/>
    <xf numFmtId="0" fontId="35" fillId="3" borderId="2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top"/>
    </xf>
    <xf numFmtId="0" fontId="19" fillId="5" borderId="1" xfId="0" applyFont="1" applyFill="1" applyBorder="1"/>
    <xf numFmtId="0" fontId="25" fillId="5" borderId="1" xfId="0" applyFont="1" applyFill="1" applyBorder="1" applyAlignment="1">
      <alignment horizontal="center" vertical="top"/>
    </xf>
    <xf numFmtId="0" fontId="23" fillId="5" borderId="3" xfId="0" applyFont="1" applyFill="1" applyBorder="1" applyAlignment="1">
      <alignment horizontal="center" vertical="top"/>
    </xf>
    <xf numFmtId="0" fontId="23" fillId="5" borderId="1" xfId="0" applyFont="1" applyFill="1" applyBorder="1" applyAlignment="1">
      <alignment horizontal="center" vertical="top"/>
    </xf>
    <xf numFmtId="0" fontId="20" fillId="5" borderId="1" xfId="0" applyFont="1" applyFill="1" applyBorder="1"/>
    <xf numFmtId="43" fontId="33" fillId="0" borderId="1" xfId="49" applyFont="1" applyBorder="1" applyAlignment="1">
      <alignment horizontal="right"/>
    </xf>
    <xf numFmtId="169" fontId="33" fillId="0" borderId="1" xfId="0" applyNumberFormat="1" applyFont="1" applyBorder="1" applyAlignment="1">
      <alignment vertical="center"/>
    </xf>
    <xf numFmtId="0" fontId="37" fillId="3" borderId="16" xfId="0" applyFont="1" applyFill="1" applyBorder="1" applyAlignment="1">
      <alignment horizontal="left" vertical="top" wrapText="1"/>
    </xf>
    <xf numFmtId="0" fontId="33" fillId="0" borderId="16" xfId="0" applyFont="1" applyBorder="1"/>
    <xf numFmtId="0" fontId="33" fillId="0" borderId="1" xfId="0" applyFont="1" applyFill="1" applyBorder="1" applyAlignment="1">
      <alignment vertical="center"/>
    </xf>
    <xf numFmtId="0" fontId="33" fillId="0" borderId="1" xfId="0" applyFont="1" applyFill="1" applyBorder="1"/>
    <xf numFmtId="169" fontId="33" fillId="0" borderId="1" xfId="0" applyNumberFormat="1" applyFont="1" applyFill="1" applyBorder="1"/>
    <xf numFmtId="0" fontId="37" fillId="3" borderId="1" xfId="0" applyFont="1" applyFill="1" applyBorder="1" applyAlignment="1">
      <alignment horizontal="left" vertical="top" wrapText="1"/>
    </xf>
    <xf numFmtId="0" fontId="33" fillId="0" borderId="1" xfId="0" applyFont="1" applyBorder="1" applyAlignment="1">
      <alignment horizontal="justify" vertical="center" wrapText="1"/>
    </xf>
    <xf numFmtId="0" fontId="33" fillId="0" borderId="1" xfId="0" applyFont="1" applyFill="1" applyBorder="1" applyAlignment="1">
      <alignment vertical="center" wrapText="1"/>
    </xf>
    <xf numFmtId="0" fontId="33" fillId="3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horizontal="justify" vertical="justify" wrapText="1"/>
    </xf>
    <xf numFmtId="0" fontId="27" fillId="2" borderId="12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top" wrapText="1"/>
    </xf>
    <xf numFmtId="4" fontId="33" fillId="0" borderId="1" xfId="0" applyNumberFormat="1" applyFont="1" applyBorder="1" applyAlignment="1">
      <alignment horizontal="center"/>
    </xf>
    <xf numFmtId="0" fontId="20" fillId="0" borderId="7" xfId="0" applyFont="1" applyBorder="1" applyAlignment="1">
      <alignment horizontal="justify" vertical="justify" wrapText="1"/>
    </xf>
    <xf numFmtId="0" fontId="35" fillId="3" borderId="6" xfId="0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43" fontId="37" fillId="3" borderId="2" xfId="49" applyFont="1" applyFill="1" applyBorder="1" applyAlignment="1">
      <alignment horizontal="center" vertical="center" wrapText="1"/>
    </xf>
    <xf numFmtId="0" fontId="37" fillId="3" borderId="6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left" vertical="center" wrapText="1"/>
    </xf>
    <xf numFmtId="0" fontId="37" fillId="3" borderId="1" xfId="0" applyFont="1" applyFill="1" applyBorder="1" applyAlignment="1">
      <alignment horizontal="center" vertical="center" wrapText="1"/>
    </xf>
    <xf numFmtId="43" fontId="37" fillId="3" borderId="1" xfId="49" applyFont="1" applyFill="1" applyBorder="1" applyAlignment="1">
      <alignment horizontal="center" vertical="center" wrapText="1"/>
    </xf>
    <xf numFmtId="43" fontId="37" fillId="3" borderId="1" xfId="49" quotePrefix="1" applyFont="1" applyFill="1" applyBorder="1" applyAlignment="1">
      <alignment horizontal="center" vertical="center" wrapText="1"/>
    </xf>
    <xf numFmtId="43" fontId="37" fillId="3" borderId="1" xfId="0" applyNumberFormat="1" applyFont="1" applyFill="1" applyBorder="1" applyAlignment="1">
      <alignment horizontal="center" vertical="center" wrapText="1"/>
    </xf>
    <xf numFmtId="43" fontId="37" fillId="3" borderId="1" xfId="49" applyNumberFormat="1" applyFont="1" applyFill="1" applyBorder="1" applyAlignment="1">
      <alignment horizontal="center" vertical="center" wrapText="1"/>
    </xf>
    <xf numFmtId="3" fontId="33" fillId="0" borderId="1" xfId="0" applyNumberFormat="1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7" fillId="3" borderId="2" xfId="0" applyFont="1" applyFill="1" applyBorder="1" applyAlignment="1">
      <alignment horizontal="left" vertical="center" wrapText="1"/>
    </xf>
    <xf numFmtId="4" fontId="37" fillId="3" borderId="2" xfId="0" applyNumberFormat="1" applyFont="1" applyFill="1" applyBorder="1" applyAlignment="1">
      <alignment horizontal="right" vertical="center" wrapText="1"/>
    </xf>
    <xf numFmtId="4" fontId="37" fillId="3" borderId="1" xfId="0" applyNumberFormat="1" applyFont="1" applyFill="1" applyBorder="1" applyAlignment="1">
      <alignment horizontal="right" vertical="center" wrapText="1"/>
    </xf>
    <xf numFmtId="4" fontId="32" fillId="0" borderId="2" xfId="0" applyNumberFormat="1" applyFont="1" applyBorder="1" applyAlignment="1">
      <alignment horizontal="center" vertical="center"/>
    </xf>
    <xf numFmtId="0" fontId="42" fillId="3" borderId="1" xfId="0" applyFont="1" applyFill="1" applyBorder="1" applyAlignment="1">
      <alignment horizontal="center" vertical="center" wrapText="1"/>
    </xf>
    <xf numFmtId="0" fontId="42" fillId="3" borderId="1" xfId="0" quotePrefix="1" applyFont="1" applyFill="1" applyBorder="1" applyAlignment="1">
      <alignment horizontal="center" vertical="center" wrapText="1"/>
    </xf>
    <xf numFmtId="0" fontId="35" fillId="3" borderId="16" xfId="0" applyFont="1" applyFill="1" applyBorder="1" applyAlignment="1">
      <alignment horizontal="center" vertical="center" wrapText="1"/>
    </xf>
    <xf numFmtId="0" fontId="33" fillId="0" borderId="9" xfId="0" applyFont="1" applyBorder="1" applyAlignment="1">
      <alignment vertical="center" wrapText="1"/>
    </xf>
    <xf numFmtId="43" fontId="33" fillId="0" borderId="1" xfId="49" applyFont="1" applyBorder="1" applyAlignment="1">
      <alignment horizontal="center"/>
    </xf>
    <xf numFmtId="4" fontId="33" fillId="0" borderId="15" xfId="0" applyNumberFormat="1" applyFont="1" applyBorder="1" applyAlignment="1">
      <alignment horizontal="center" vertical="center"/>
    </xf>
    <xf numFmtId="0" fontId="33" fillId="0" borderId="15" xfId="0" applyFont="1" applyBorder="1" applyAlignment="1">
      <alignment horizontal="left" vertical="center" wrapText="1"/>
    </xf>
    <xf numFmtId="0" fontId="33" fillId="0" borderId="1" xfId="0" applyFont="1" applyBorder="1" applyAlignment="1">
      <alignment vertical="top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16" xfId="0" applyFont="1" applyBorder="1" applyAlignment="1">
      <alignment vertical="center" wrapText="1"/>
    </xf>
    <xf numFmtId="0" fontId="21" fillId="5" borderId="12" xfId="0" applyFont="1" applyFill="1" applyBorder="1" applyAlignment="1">
      <alignment horizontal="center" vertical="center" wrapText="1"/>
    </xf>
    <xf numFmtId="169" fontId="33" fillId="0" borderId="1" xfId="0" applyNumberFormat="1" applyFont="1" applyBorder="1" applyAlignment="1">
      <alignment horizontal="center"/>
    </xf>
    <xf numFmtId="0" fontId="33" fillId="3" borderId="2" xfId="0" applyFont="1" applyFill="1" applyBorder="1" applyAlignment="1">
      <alignment vertical="center" wrapText="1"/>
    </xf>
    <xf numFmtId="3" fontId="33" fillId="0" borderId="1" xfId="0" applyNumberFormat="1" applyFont="1" applyBorder="1"/>
    <xf numFmtId="3" fontId="33" fillId="0" borderId="2" xfId="0" applyNumberFormat="1" applyFont="1" applyBorder="1" applyAlignment="1">
      <alignment horizontal="center" vertical="center"/>
    </xf>
    <xf numFmtId="0" fontId="20" fillId="5" borderId="2" xfId="0" applyFont="1" applyFill="1" applyBorder="1" applyAlignment="1"/>
    <xf numFmtId="0" fontId="34" fillId="5" borderId="21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169" fontId="20" fillId="5" borderId="1" xfId="0" applyNumberFormat="1" applyFont="1" applyFill="1" applyBorder="1" applyAlignment="1">
      <alignment vertical="center"/>
    </xf>
    <xf numFmtId="0" fontId="0" fillId="0" borderId="1" xfId="0" applyBorder="1"/>
    <xf numFmtId="0" fontId="29" fillId="6" borderId="1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/>
    <xf numFmtId="0" fontId="22" fillId="6" borderId="9" xfId="0" applyFont="1" applyFill="1" applyBorder="1" applyAlignment="1"/>
    <xf numFmtId="0" fontId="21" fillId="6" borderId="16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/>
    </xf>
    <xf numFmtId="0" fontId="19" fillId="3" borderId="2" xfId="0" applyFont="1" applyFill="1" applyBorder="1" applyAlignment="1">
      <alignment vertical="top" wrapText="1"/>
    </xf>
    <xf numFmtId="0" fontId="22" fillId="3" borderId="2" xfId="0" applyFont="1" applyFill="1" applyBorder="1" applyAlignment="1">
      <alignment vertical="top" wrapText="1"/>
    </xf>
    <xf numFmtId="0" fontId="22" fillId="3" borderId="1" xfId="0" applyFont="1" applyFill="1" applyBorder="1" applyAlignment="1"/>
    <xf numFmtId="0" fontId="33" fillId="0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3" fillId="0" borderId="1" xfId="0" applyFont="1" applyFill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44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" fontId="37" fillId="3" borderId="1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vertical="center"/>
    </xf>
    <xf numFmtId="0" fontId="31" fillId="5" borderId="7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justify" vertical="justify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left" vertical="center"/>
    </xf>
    <xf numFmtId="0" fontId="33" fillId="3" borderId="1" xfId="0" applyFont="1" applyFill="1" applyBorder="1"/>
    <xf numFmtId="0" fontId="45" fillId="0" borderId="0" xfId="0" applyFont="1"/>
    <xf numFmtId="0" fontId="31" fillId="5" borderId="1" xfId="0" applyFont="1" applyFill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34" fillId="5" borderId="9" xfId="0" applyFont="1" applyFill="1" applyBorder="1" applyAlignment="1">
      <alignment horizontal="center" vertical="center"/>
    </xf>
    <xf numFmtId="0" fontId="34" fillId="5" borderId="11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/>
    </xf>
    <xf numFmtId="0" fontId="34" fillId="5" borderId="6" xfId="0" applyFont="1" applyFill="1" applyBorder="1" applyAlignment="1">
      <alignment horizontal="center" vertical="center"/>
    </xf>
    <xf numFmtId="0" fontId="34" fillId="5" borderId="14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36" fillId="5" borderId="7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7" fillId="3" borderId="0" xfId="0" applyFont="1" applyFill="1" applyBorder="1" applyAlignment="1"/>
    <xf numFmtId="0" fontId="2" fillId="3" borderId="0" xfId="0" applyFont="1" applyFill="1" applyBorder="1" applyAlignment="1"/>
    <xf numFmtId="0" fontId="11" fillId="3" borderId="0" xfId="0" applyFont="1" applyFill="1" applyBorder="1" applyAlignment="1">
      <alignment horizontal="center" vertical="top"/>
    </xf>
    <xf numFmtId="0" fontId="9" fillId="3" borderId="0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/>
    </xf>
    <xf numFmtId="0" fontId="25" fillId="6" borderId="26" xfId="0" applyFont="1" applyFill="1" applyBorder="1" applyAlignment="1">
      <alignment horizontal="center" vertical="top"/>
    </xf>
    <xf numFmtId="0" fontId="25" fillId="6" borderId="4" xfId="0" applyFont="1" applyFill="1" applyBorder="1" applyAlignment="1">
      <alignment horizontal="center" vertical="top"/>
    </xf>
    <xf numFmtId="0" fontId="25" fillId="6" borderId="5" xfId="0" applyFont="1" applyFill="1" applyBorder="1" applyAlignment="1">
      <alignment horizontal="center" vertical="top"/>
    </xf>
    <xf numFmtId="0" fontId="34" fillId="5" borderId="7" xfId="0" applyFont="1" applyFill="1" applyBorder="1" applyAlignment="1">
      <alignment horizontal="center" wrapText="1"/>
    </xf>
    <xf numFmtId="0" fontId="34" fillId="5" borderId="2" xfId="0" applyFont="1" applyFill="1" applyBorder="1" applyAlignment="1">
      <alignment horizontal="center" wrapText="1"/>
    </xf>
    <xf numFmtId="0" fontId="21" fillId="5" borderId="9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/>
    </xf>
    <xf numFmtId="0" fontId="21" fillId="6" borderId="1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0" fontId="21" fillId="6" borderId="15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center"/>
    </xf>
    <xf numFmtId="0" fontId="29" fillId="5" borderId="12" xfId="0" applyFont="1" applyFill="1" applyBorder="1" applyAlignment="1">
      <alignment horizontal="center"/>
    </xf>
    <xf numFmtId="0" fontId="20" fillId="0" borderId="7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39" fontId="20" fillId="3" borderId="7" xfId="0" applyNumberFormat="1" applyFont="1" applyFill="1" applyBorder="1" applyAlignment="1">
      <alignment horizontal="center"/>
    </xf>
    <xf numFmtId="39" fontId="20" fillId="3" borderId="2" xfId="0" applyNumberFormat="1" applyFont="1" applyFill="1" applyBorder="1" applyAlignment="1">
      <alignment horizontal="center"/>
    </xf>
    <xf numFmtId="43" fontId="20" fillId="3" borderId="7" xfId="0" applyNumberFormat="1" applyFont="1" applyFill="1" applyBorder="1" applyAlignment="1">
      <alignment horizontal="center"/>
    </xf>
    <xf numFmtId="43" fontId="20" fillId="3" borderId="2" xfId="0" applyNumberFormat="1" applyFont="1" applyFill="1" applyBorder="1" applyAlignment="1">
      <alignment horizontal="center"/>
    </xf>
    <xf numFmtId="0" fontId="43" fillId="6" borderId="15" xfId="0" applyFont="1" applyFill="1" applyBorder="1" applyAlignment="1">
      <alignment horizontal="center" vertical="top"/>
    </xf>
    <xf numFmtId="0" fontId="43" fillId="6" borderId="17" xfId="0" applyFont="1" applyFill="1" applyBorder="1" applyAlignment="1">
      <alignment horizontal="center" vertical="top"/>
    </xf>
    <xf numFmtId="0" fontId="43" fillId="6" borderId="16" xfId="0" applyFont="1" applyFill="1" applyBorder="1" applyAlignment="1">
      <alignment horizontal="center" vertical="top"/>
    </xf>
    <xf numFmtId="0" fontId="18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3" fontId="37" fillId="0" borderId="7" xfId="0" applyNumberFormat="1" applyFont="1" applyFill="1" applyBorder="1" applyAlignment="1">
      <alignment horizontal="center" vertical="center" wrapText="1"/>
    </xf>
    <xf numFmtId="3" fontId="37" fillId="0" borderId="2" xfId="0" applyNumberFormat="1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justify" vertical="justify" wrapText="1"/>
    </xf>
    <xf numFmtId="0" fontId="33" fillId="0" borderId="12" xfId="0" applyFont="1" applyBorder="1" applyAlignment="1">
      <alignment horizontal="justify" vertical="justify" wrapText="1"/>
    </xf>
    <xf numFmtId="0" fontId="33" fillId="0" borderId="2" xfId="0" applyFont="1" applyBorder="1" applyAlignment="1">
      <alignment horizontal="justify" vertical="justify" wrapText="1"/>
    </xf>
    <xf numFmtId="0" fontId="33" fillId="0" borderId="1" xfId="0" applyFont="1" applyBorder="1" applyAlignment="1">
      <alignment horizontal="justify" vertical="center" wrapText="1"/>
    </xf>
    <xf numFmtId="169" fontId="32" fillId="0" borderId="1" xfId="0" applyNumberFormat="1" applyFont="1" applyBorder="1" applyAlignment="1">
      <alignment horizontal="center" vertical="center"/>
    </xf>
    <xf numFmtId="0" fontId="34" fillId="5" borderId="11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21" fillId="3" borderId="7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0" fontId="36" fillId="5" borderId="9" xfId="0" applyFont="1" applyFill="1" applyBorder="1" applyAlignment="1">
      <alignment horizontal="center" vertical="center" wrapText="1"/>
    </xf>
    <xf numFmtId="0" fontId="36" fillId="5" borderId="6" xfId="0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25" fillId="6" borderId="3" xfId="0" applyFont="1" applyFill="1" applyBorder="1" applyAlignment="1">
      <alignment horizontal="center" vertical="top"/>
    </xf>
    <xf numFmtId="0" fontId="26" fillId="6" borderId="4" xfId="0" applyFont="1" applyFill="1" applyBorder="1" applyAlignment="1">
      <alignment horizontal="center" vertical="top"/>
    </xf>
    <xf numFmtId="0" fontId="26" fillId="6" borderId="5" xfId="0" applyFont="1" applyFill="1" applyBorder="1" applyAlignment="1">
      <alignment horizontal="center" vertical="top"/>
    </xf>
    <xf numFmtId="0" fontId="33" fillId="3" borderId="7" xfId="0" applyFont="1" applyFill="1" applyBorder="1" applyAlignment="1">
      <alignment horizontal="justify" vertical="center" wrapText="1"/>
    </xf>
    <xf numFmtId="0" fontId="33" fillId="3" borderId="2" xfId="0" applyFont="1" applyFill="1" applyBorder="1" applyAlignment="1">
      <alignment horizontal="justify" vertical="center"/>
    </xf>
    <xf numFmtId="0" fontId="33" fillId="5" borderId="1" xfId="0" applyFont="1" applyFill="1" applyBorder="1" applyAlignment="1">
      <alignment vertical="center"/>
    </xf>
    <xf numFmtId="0" fontId="33" fillId="0" borderId="7" xfId="0" applyFont="1" applyBorder="1" applyAlignment="1">
      <alignment horizontal="justify" vertical="center" wrapText="1"/>
    </xf>
    <xf numFmtId="0" fontId="33" fillId="0" borderId="12" xfId="0" applyFont="1" applyBorder="1" applyAlignment="1">
      <alignment horizontal="justify" vertical="center" wrapText="1"/>
    </xf>
    <xf numFmtId="0" fontId="33" fillId="0" borderId="2" xfId="0" applyFont="1" applyBorder="1" applyAlignment="1">
      <alignment horizontal="justify" vertical="center" wrapText="1"/>
    </xf>
    <xf numFmtId="4" fontId="32" fillId="0" borderId="7" xfId="0" applyNumberFormat="1" applyFont="1" applyBorder="1" applyAlignment="1">
      <alignment horizontal="center" vertical="center"/>
    </xf>
    <xf numFmtId="4" fontId="32" fillId="0" borderId="12" xfId="0" applyNumberFormat="1" applyFont="1" applyBorder="1" applyAlignment="1">
      <alignment horizontal="center" vertical="center"/>
    </xf>
    <xf numFmtId="4" fontId="32" fillId="0" borderId="2" xfId="0" applyNumberFormat="1" applyFont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vertical="center"/>
    </xf>
    <xf numFmtId="0" fontId="29" fillId="5" borderId="9" xfId="0" applyFont="1" applyFill="1" applyBorder="1" applyAlignment="1">
      <alignment vertical="center"/>
    </xf>
    <xf numFmtId="0" fontId="30" fillId="5" borderId="3" xfId="0" applyFont="1" applyFill="1" applyBorder="1" applyAlignment="1">
      <alignment horizontal="center" vertical="center"/>
    </xf>
    <xf numFmtId="0" fontId="30" fillId="5" borderId="4" xfId="0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top"/>
    </xf>
    <xf numFmtId="0" fontId="25" fillId="5" borderId="4" xfId="0" applyFont="1" applyFill="1" applyBorder="1" applyAlignment="1">
      <alignment horizontal="center" vertical="top"/>
    </xf>
    <xf numFmtId="0" fontId="25" fillId="5" borderId="5" xfId="0" applyFont="1" applyFill="1" applyBorder="1" applyAlignment="1">
      <alignment horizontal="center" vertical="top"/>
    </xf>
    <xf numFmtId="0" fontId="29" fillId="0" borderId="11" xfId="0" applyFont="1" applyBorder="1" applyAlignment="1">
      <alignment horizontal="left"/>
    </xf>
    <xf numFmtId="0" fontId="20" fillId="5" borderId="2" xfId="0" applyFont="1" applyFill="1" applyBorder="1" applyAlignment="1"/>
    <xf numFmtId="0" fontId="29" fillId="5" borderId="9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top"/>
    </xf>
    <xf numFmtId="0" fontId="24" fillId="5" borderId="4" xfId="0" applyFont="1" applyFill="1" applyBorder="1" applyAlignment="1">
      <alignment horizontal="center" vertical="top"/>
    </xf>
    <xf numFmtId="0" fontId="24" fillId="5" borderId="5" xfId="0" applyFont="1" applyFill="1" applyBorder="1" applyAlignment="1">
      <alignment horizontal="center" vertical="top"/>
    </xf>
    <xf numFmtId="0" fontId="23" fillId="5" borderId="4" xfId="0" applyFont="1" applyFill="1" applyBorder="1" applyAlignment="1">
      <alignment horizontal="center" vertical="top"/>
    </xf>
    <xf numFmtId="0" fontId="23" fillId="5" borderId="5" xfId="0" applyFont="1" applyFill="1" applyBorder="1" applyAlignment="1">
      <alignment horizontal="center" vertical="top"/>
    </xf>
    <xf numFmtId="0" fontId="34" fillId="5" borderId="11" xfId="0" applyFont="1" applyFill="1" applyBorder="1" applyAlignment="1">
      <alignment horizontal="center" wrapText="1"/>
    </xf>
    <xf numFmtId="0" fontId="20" fillId="5" borderId="6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 vertical="top"/>
    </xf>
    <xf numFmtId="0" fontId="23" fillId="5" borderId="1" xfId="0" applyFont="1" applyFill="1" applyBorder="1" applyAlignment="1"/>
    <xf numFmtId="0" fontId="26" fillId="6" borderId="22" xfId="0" applyFont="1" applyFill="1" applyBorder="1" applyAlignment="1">
      <alignment horizontal="center" vertical="top"/>
    </xf>
    <xf numFmtId="0" fontId="31" fillId="5" borderId="11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14" xfId="0" applyFont="1" applyFill="1" applyBorder="1" applyAlignment="1">
      <alignment horizontal="center" vertical="center" wrapText="1"/>
    </xf>
    <xf numFmtId="0" fontId="31" fillId="5" borderId="8" xfId="0" applyFont="1" applyFill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169" fontId="32" fillId="0" borderId="7" xfId="0" applyNumberFormat="1" applyFont="1" applyBorder="1" applyAlignment="1">
      <alignment horizontal="center" vertical="center"/>
    </xf>
    <xf numFmtId="169" fontId="32" fillId="0" borderId="12" xfId="0" applyNumberFormat="1" applyFont="1" applyBorder="1" applyAlignment="1">
      <alignment horizontal="center" vertical="center"/>
    </xf>
    <xf numFmtId="169" fontId="32" fillId="0" borderId="2" xfId="0" applyNumberFormat="1" applyFont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0" fontId="24" fillId="6" borderId="4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center" wrapText="1"/>
    </xf>
    <xf numFmtId="0" fontId="18" fillId="5" borderId="6" xfId="0" applyFont="1" applyFill="1" applyBorder="1" applyAlignment="1">
      <alignment horizontal="center"/>
    </xf>
    <xf numFmtId="0" fontId="20" fillId="0" borderId="7" xfId="0" applyFont="1" applyBorder="1" applyAlignment="1">
      <alignment horizontal="justify" vertical="center" wrapText="1"/>
    </xf>
    <xf numFmtId="0" fontId="20" fillId="0" borderId="12" xfId="0" applyFont="1" applyBorder="1" applyAlignment="1">
      <alignment horizontal="justify" vertical="center" wrapText="1"/>
    </xf>
    <xf numFmtId="0" fontId="20" fillId="0" borderId="2" xfId="0" applyFont="1" applyBorder="1" applyAlignment="1">
      <alignment horizontal="justify" vertical="center" wrapText="1"/>
    </xf>
    <xf numFmtId="4" fontId="33" fillId="3" borderId="7" xfId="0" applyNumberFormat="1" applyFont="1" applyFill="1" applyBorder="1" applyAlignment="1">
      <alignment horizontal="center" vertical="center"/>
    </xf>
    <xf numFmtId="4" fontId="33" fillId="3" borderId="12" xfId="0" applyNumberFormat="1" applyFont="1" applyFill="1" applyBorder="1" applyAlignment="1">
      <alignment horizontal="center" vertical="center"/>
    </xf>
    <xf numFmtId="4" fontId="33" fillId="3" borderId="2" xfId="0" applyNumberFormat="1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5" fillId="6" borderId="23" xfId="0" applyFont="1" applyFill="1" applyBorder="1" applyAlignment="1">
      <alignment horizontal="center" vertical="top"/>
    </xf>
    <xf numFmtId="0" fontId="25" fillId="6" borderId="19" xfId="0" applyFont="1" applyFill="1" applyBorder="1" applyAlignment="1">
      <alignment horizontal="center" vertical="top"/>
    </xf>
    <xf numFmtId="0" fontId="25" fillId="6" borderId="20" xfId="0" applyFont="1" applyFill="1" applyBorder="1" applyAlignment="1">
      <alignment horizontal="center" vertical="top"/>
    </xf>
    <xf numFmtId="0" fontId="32" fillId="0" borderId="0" xfId="0" applyFont="1" applyAlignment="1">
      <alignment horizontal="left"/>
    </xf>
    <xf numFmtId="0" fontId="22" fillId="5" borderId="7" xfId="0" applyFont="1" applyFill="1" applyBorder="1" applyAlignment="1">
      <alignment vertical="center"/>
    </xf>
    <xf numFmtId="0" fontId="19" fillId="5" borderId="2" xfId="0" applyFont="1" applyFill="1" applyBorder="1" applyAlignment="1">
      <alignment vertical="center"/>
    </xf>
    <xf numFmtId="0" fontId="28" fillId="5" borderId="7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32" fillId="5" borderId="11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horizontal="center" vertical="center"/>
    </xf>
    <xf numFmtId="0" fontId="31" fillId="5" borderId="11" xfId="0" applyFont="1" applyFill="1" applyBorder="1" applyAlignment="1">
      <alignment horizontal="center" wrapText="1"/>
    </xf>
    <xf numFmtId="0" fontId="25" fillId="6" borderId="1" xfId="0" applyFont="1" applyFill="1" applyBorder="1" applyAlignment="1">
      <alignment horizontal="center" vertical="top"/>
    </xf>
    <xf numFmtId="0" fontId="25" fillId="6" borderId="1" xfId="0" applyFont="1" applyFill="1" applyBorder="1" applyAlignment="1"/>
    <xf numFmtId="43" fontId="32" fillId="0" borderId="7" xfId="49" applyFont="1" applyBorder="1" applyAlignment="1">
      <alignment horizontal="center" vertical="center" wrapText="1"/>
    </xf>
    <xf numFmtId="43" fontId="32" fillId="0" borderId="12" xfId="49" applyFont="1" applyBorder="1" applyAlignment="1">
      <alignment horizontal="center" vertical="center" wrapText="1"/>
    </xf>
    <xf numFmtId="0" fontId="38" fillId="5" borderId="7" xfId="0" applyFont="1" applyFill="1" applyBorder="1" applyAlignment="1">
      <alignment horizontal="center" vertical="center"/>
    </xf>
    <xf numFmtId="0" fontId="39" fillId="5" borderId="2" xfId="0" applyFont="1" applyFill="1" applyBorder="1" applyAlignment="1">
      <alignment vertical="center"/>
    </xf>
    <xf numFmtId="0" fontId="28" fillId="5" borderId="7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28" fillId="5" borderId="11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22" fillId="5" borderId="11" xfId="0" applyFont="1" applyFill="1" applyBorder="1" applyAlignment="1"/>
    <xf numFmtId="0" fontId="19" fillId="5" borderId="8" xfId="0" applyFont="1" applyFill="1" applyBorder="1" applyAlignment="1"/>
    <xf numFmtId="0" fontId="25" fillId="5" borderId="18" xfId="0" applyFont="1" applyFill="1" applyBorder="1" applyAlignment="1">
      <alignment horizontal="center" vertical="top"/>
    </xf>
    <xf numFmtId="0" fontId="25" fillId="5" borderId="0" xfId="0" applyFont="1" applyFill="1" applyBorder="1" applyAlignment="1">
      <alignment horizontal="center" vertical="top"/>
    </xf>
    <xf numFmtId="0" fontId="25" fillId="5" borderId="0" xfId="0" applyFont="1" applyFill="1" applyBorder="1" applyAlignment="1"/>
    <xf numFmtId="0" fontId="18" fillId="5" borderId="6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0" fontId="34" fillId="5" borderId="14" xfId="0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25" fillId="6" borderId="18" xfId="0" applyFont="1" applyFill="1" applyBorder="1" applyAlignment="1">
      <alignment horizontal="center" vertical="top"/>
    </xf>
    <xf numFmtId="0" fontId="22" fillId="0" borderId="0" xfId="0" applyFont="1" applyAlignment="1">
      <alignment horizontal="center"/>
    </xf>
    <xf numFmtId="0" fontId="29" fillId="5" borderId="7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33" fillId="3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top"/>
    </xf>
    <xf numFmtId="0" fontId="11" fillId="5" borderId="1" xfId="0" applyFont="1" applyFill="1" applyBorder="1" applyAlignment="1"/>
    <xf numFmtId="0" fontId="33" fillId="0" borderId="12" xfId="0" applyFont="1" applyBorder="1" applyAlignment="1">
      <alignment horizontal="justify" vertical="center"/>
    </xf>
    <xf numFmtId="43" fontId="32" fillId="0" borderId="7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vertical="center"/>
    </xf>
    <xf numFmtId="0" fontId="40" fillId="5" borderId="9" xfId="0" applyFont="1" applyFill="1" applyBorder="1" applyAlignment="1">
      <alignment horizontal="center" vertical="center"/>
    </xf>
    <xf numFmtId="0" fontId="41" fillId="5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top"/>
    </xf>
    <xf numFmtId="0" fontId="16" fillId="6" borderId="4" xfId="0" applyFont="1" applyFill="1" applyBorder="1" applyAlignment="1">
      <alignment horizontal="center" vertical="top"/>
    </xf>
    <xf numFmtId="0" fontId="16" fillId="6" borderId="5" xfId="0" applyFont="1" applyFill="1" applyBorder="1" applyAlignment="1">
      <alignment horizontal="center" vertical="top"/>
    </xf>
    <xf numFmtId="0" fontId="14" fillId="6" borderId="3" xfId="0" applyFont="1" applyFill="1" applyBorder="1" applyAlignment="1">
      <alignment horizontal="center" vertical="top"/>
    </xf>
    <xf numFmtId="0" fontId="14" fillId="6" borderId="4" xfId="0" applyFont="1" applyFill="1" applyBorder="1" applyAlignment="1">
      <alignment horizontal="center" vertical="top"/>
    </xf>
    <xf numFmtId="0" fontId="14" fillId="6" borderId="5" xfId="0" applyFont="1" applyFill="1" applyBorder="1" applyAlignment="1">
      <alignment horizontal="center" vertical="top"/>
    </xf>
    <xf numFmtId="0" fontId="15" fillId="6" borderId="11" xfId="0" applyFont="1" applyFill="1" applyBorder="1" applyAlignment="1">
      <alignment horizontal="center" wrapText="1"/>
    </xf>
    <xf numFmtId="0" fontId="13" fillId="6" borderId="13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4" fontId="40" fillId="0" borderId="15" xfId="0" applyNumberFormat="1" applyFont="1" applyBorder="1" applyAlignment="1">
      <alignment horizontal="center" vertical="center"/>
    </xf>
    <xf numFmtId="4" fontId="40" fillId="0" borderId="1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5" borderId="11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top"/>
    </xf>
    <xf numFmtId="0" fontId="16" fillId="5" borderId="4" xfId="0" applyFont="1" applyFill="1" applyBorder="1" applyAlignment="1">
      <alignment horizontal="center" vertical="top"/>
    </xf>
    <xf numFmtId="0" fontId="16" fillId="5" borderId="22" xfId="0" applyFont="1" applyFill="1" applyBorder="1" applyAlignment="1">
      <alignment horizontal="center" vertical="top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/>
    </xf>
    <xf numFmtId="0" fontId="31" fillId="5" borderId="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vertical="center"/>
    </xf>
    <xf numFmtId="0" fontId="28" fillId="5" borderId="0" xfId="0" applyFont="1" applyFill="1" applyBorder="1" applyAlignment="1">
      <alignment vertical="center"/>
    </xf>
    <xf numFmtId="0" fontId="18" fillId="5" borderId="8" xfId="0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0" fillId="5" borderId="7" xfId="0" applyFont="1" applyFill="1" applyBorder="1" applyAlignment="1">
      <alignment horizontal="center" vertical="center"/>
    </xf>
    <xf numFmtId="0" fontId="41" fillId="5" borderId="2" xfId="0" applyFont="1" applyFill="1" applyBorder="1" applyAlignment="1">
      <alignment vertical="center"/>
    </xf>
    <xf numFmtId="0" fontId="1" fillId="5" borderId="7" xfId="0" applyFont="1" applyFill="1" applyBorder="1" applyAlignment="1">
      <alignment vertical="center"/>
    </xf>
    <xf numFmtId="0" fontId="0" fillId="5" borderId="2" xfId="0" applyFont="1" applyFill="1" applyBorder="1" applyAlignment="1">
      <alignment horizontal="center" vertical="center"/>
    </xf>
    <xf numFmtId="0" fontId="28" fillId="5" borderId="12" xfId="0" applyFont="1" applyFill="1" applyBorder="1" applyAlignment="1">
      <alignment horizontal="center" vertical="center"/>
    </xf>
    <xf numFmtId="0" fontId="28" fillId="4" borderId="12" xfId="0" applyFont="1" applyFill="1" applyBorder="1" applyAlignment="1">
      <alignment vertical="center"/>
    </xf>
    <xf numFmtId="0" fontId="18" fillId="4" borderId="2" xfId="0" applyFont="1" applyFill="1" applyBorder="1" applyAlignment="1">
      <alignment vertical="center"/>
    </xf>
    <xf numFmtId="0" fontId="23" fillId="5" borderId="23" xfId="0" applyFont="1" applyFill="1" applyBorder="1" applyAlignment="1">
      <alignment horizontal="center" vertical="top"/>
    </xf>
    <xf numFmtId="0" fontId="24" fillId="5" borderId="0" xfId="0" applyFont="1" applyFill="1" applyBorder="1" applyAlignment="1">
      <alignment horizontal="center" vertical="top"/>
    </xf>
    <xf numFmtId="0" fontId="24" fillId="5" borderId="24" xfId="0" applyFont="1" applyFill="1" applyBorder="1" applyAlignment="1">
      <alignment horizontal="center" vertical="top"/>
    </xf>
    <xf numFmtId="0" fontId="31" fillId="5" borderId="6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horizontal="center" vertical="center"/>
    </xf>
    <xf numFmtId="0" fontId="31" fillId="5" borderId="15" xfId="0" applyFont="1" applyFill="1" applyBorder="1" applyAlignment="1">
      <alignment horizontal="center" vertical="center"/>
    </xf>
    <xf numFmtId="0" fontId="31" fillId="5" borderId="17" xfId="0" applyFont="1" applyFill="1" applyBorder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/>
    </xf>
    <xf numFmtId="0" fontId="19" fillId="5" borderId="2" xfId="0" applyFont="1" applyFill="1" applyBorder="1" applyAlignment="1"/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33" fillId="0" borderId="7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169" fontId="19" fillId="0" borderId="7" xfId="0" applyNumberFormat="1" applyFont="1" applyBorder="1" applyAlignment="1">
      <alignment horizontal="center" vertical="center"/>
    </xf>
    <xf numFmtId="169" fontId="19" fillId="0" borderId="2" xfId="0" applyNumberFormat="1" applyFont="1" applyBorder="1" applyAlignment="1">
      <alignment horizontal="center" vertical="center"/>
    </xf>
    <xf numFmtId="169" fontId="19" fillId="0" borderId="7" xfId="0" applyNumberFormat="1" applyFont="1" applyBorder="1" applyAlignment="1">
      <alignment horizontal="center"/>
    </xf>
    <xf numFmtId="169" fontId="19" fillId="0" borderId="2" xfId="0" applyNumberFormat="1" applyFont="1" applyBorder="1" applyAlignment="1">
      <alignment horizontal="center"/>
    </xf>
  </cellXfs>
  <cellStyles count="50">
    <cellStyle name="Euro" xfId="5"/>
    <cellStyle name="Euro 10" xfId="6"/>
    <cellStyle name="Euro 11" xfId="7"/>
    <cellStyle name="Euro 12" xfId="8"/>
    <cellStyle name="Euro 13" xfId="9"/>
    <cellStyle name="Euro 14" xfId="10"/>
    <cellStyle name="Euro 2" xfId="11"/>
    <cellStyle name="Euro 3" xfId="12"/>
    <cellStyle name="Euro 4" xfId="13"/>
    <cellStyle name="Euro 5" xfId="14"/>
    <cellStyle name="Euro 6" xfId="15"/>
    <cellStyle name="Euro 7" xfId="16"/>
    <cellStyle name="Euro 8" xfId="17"/>
    <cellStyle name="Euro 9" xfId="18"/>
    <cellStyle name="Millares" xfId="49" builtinId="3"/>
    <cellStyle name="Millares [0] 2" xfId="19"/>
    <cellStyle name="Millares [0] 3" xfId="20"/>
    <cellStyle name="Millares 2" xfId="21"/>
    <cellStyle name="Millares 2 2" xfId="45"/>
    <cellStyle name="Millares 3" xfId="22"/>
    <cellStyle name="Millares 4" xfId="23"/>
    <cellStyle name="Millares 4 2" xfId="24"/>
    <cellStyle name="Millares 5" xfId="25"/>
    <cellStyle name="Millares 6" xfId="46"/>
    <cellStyle name="Millares 7" xfId="47"/>
    <cellStyle name="Millares 8" xfId="48"/>
    <cellStyle name="Moneda [0] 2" xfId="26"/>
    <cellStyle name="Normal" xfId="0" builtinId="0"/>
    <cellStyle name="Normal 10" xfId="3"/>
    <cellStyle name="Normal 10 2" xfId="27"/>
    <cellStyle name="Normal 11" xfId="28"/>
    <cellStyle name="Normal 12" xfId="29"/>
    <cellStyle name="Normal 13" xfId="30"/>
    <cellStyle name="Normal 14" xfId="4"/>
    <cellStyle name="Normal 2" xfId="1"/>
    <cellStyle name="Normal 2 2" xfId="2"/>
    <cellStyle name="Normal 2 2 2" xfId="31"/>
    <cellStyle name="Normal 2 3" xfId="32"/>
    <cellStyle name="Normal 2 3 2" xfId="33"/>
    <cellStyle name="Normal 3" xfId="34"/>
    <cellStyle name="Normal 3 2" xfId="44"/>
    <cellStyle name="Normal 4" xfId="35"/>
    <cellStyle name="Normal 5" xfId="36"/>
    <cellStyle name="Normal 5 2" xfId="37"/>
    <cellStyle name="Normal 6" xfId="38"/>
    <cellStyle name="Normal 7" xfId="39"/>
    <cellStyle name="Normal 8" xfId="40"/>
    <cellStyle name="Normal 9" xfId="41"/>
    <cellStyle name="Porcentual 2" xfId="42"/>
    <cellStyle name="Porcentual 2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1061357</xdr:colOff>
      <xdr:row>0</xdr:row>
      <xdr:rowOff>250032</xdr:rowOff>
    </xdr:from>
    <xdr:to>
      <xdr:col>6</xdr:col>
      <xdr:colOff>449716</xdr:colOff>
      <xdr:row>4</xdr:row>
      <xdr:rowOff>273844</xdr:rowOff>
    </xdr:to>
    <xdr:pic>
      <xdr:nvPicPr>
        <xdr:cNvPr id="4" name="Imagen 3" descr="C:\Users\mirquella.ogando\Desktop\Logo-MMUJER 3.g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8536" y="250032"/>
          <a:ext cx="2858180" cy="12756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8"/>
  <sheetViews>
    <sheetView tabSelected="1" view="pageBreakPreview" zoomScale="70" zoomScaleNormal="70" zoomScaleSheetLayoutView="70" zoomScalePageLayoutView="60" workbookViewId="0">
      <selection activeCell="G6" sqref="G6:I6"/>
    </sheetView>
  </sheetViews>
  <sheetFormatPr baseColWidth="10" defaultColWidth="11.42578125" defaultRowHeight="15" x14ac:dyDescent="0.25"/>
  <cols>
    <col min="1" max="1" width="36.85546875" customWidth="1"/>
    <col min="2" max="3" width="32.7109375" customWidth="1"/>
    <col min="4" max="4" width="19.7109375" customWidth="1"/>
    <col min="5" max="5" width="16.5703125" customWidth="1"/>
    <col min="6" max="6" width="15.7109375" customWidth="1"/>
    <col min="7" max="7" width="13.7109375" customWidth="1"/>
    <col min="8" max="8" width="20.28515625" customWidth="1"/>
    <col min="9" max="9" width="14" customWidth="1"/>
    <col min="10" max="10" width="14.28515625" customWidth="1"/>
    <col min="11" max="11" width="14.42578125" customWidth="1"/>
    <col min="12" max="12" width="6.28515625" customWidth="1"/>
    <col min="13" max="14" width="5.7109375" customWidth="1"/>
    <col min="15" max="16" width="6.140625" customWidth="1"/>
    <col min="17" max="17" width="6.5703125" customWidth="1"/>
  </cols>
  <sheetData>
    <row r="1" spans="1:20" ht="24.95" customHeight="1" x14ac:dyDescent="0.25">
      <c r="A1" s="3" t="s">
        <v>44</v>
      </c>
      <c r="B1" s="3" t="s">
        <v>32</v>
      </c>
      <c r="C1" s="3"/>
      <c r="D1" s="3"/>
      <c r="G1" s="3"/>
      <c r="H1" s="3"/>
      <c r="I1" s="3"/>
    </row>
    <row r="2" spans="1:20" ht="24.95" customHeight="1" x14ac:dyDescent="0.25">
      <c r="A2" s="3" t="s">
        <v>13</v>
      </c>
      <c r="B2" s="3" t="s">
        <v>32</v>
      </c>
      <c r="C2" s="3"/>
      <c r="D2" s="3"/>
      <c r="G2" s="3"/>
      <c r="H2" s="3"/>
      <c r="I2" s="3"/>
    </row>
    <row r="3" spans="1:20" ht="24.95" customHeight="1" x14ac:dyDescent="0.25">
      <c r="A3" s="3" t="s">
        <v>13</v>
      </c>
      <c r="B3" s="3" t="s">
        <v>45</v>
      </c>
      <c r="C3" s="3"/>
      <c r="D3" s="3"/>
      <c r="G3" s="3"/>
      <c r="H3" s="3"/>
      <c r="I3" s="3"/>
    </row>
    <row r="4" spans="1:20" ht="24.95" customHeight="1" x14ac:dyDescent="0.25">
      <c r="A4" s="3" t="s">
        <v>36</v>
      </c>
      <c r="B4" s="3" t="s">
        <v>33</v>
      </c>
      <c r="C4" s="3"/>
      <c r="D4" s="3"/>
      <c r="G4" s="3"/>
      <c r="H4" s="3"/>
      <c r="I4" s="3"/>
    </row>
    <row r="5" spans="1:20" ht="24.95" customHeight="1" x14ac:dyDescent="0.25">
      <c r="A5" s="3" t="s">
        <v>37</v>
      </c>
      <c r="B5" s="373" t="s">
        <v>38</v>
      </c>
      <c r="C5" s="373"/>
      <c r="D5" s="3"/>
      <c r="G5" s="3"/>
      <c r="H5" s="3"/>
      <c r="I5" s="3"/>
    </row>
    <row r="6" spans="1:20" ht="24.95" customHeight="1" x14ac:dyDescent="0.25">
      <c r="A6" s="3" t="s">
        <v>35</v>
      </c>
      <c r="B6" s="374" t="s">
        <v>39</v>
      </c>
      <c r="C6" s="374"/>
      <c r="D6" s="374"/>
      <c r="G6" s="398"/>
      <c r="H6" s="398"/>
      <c r="I6" s="398"/>
    </row>
    <row r="7" spans="1:20" ht="32.25" customHeight="1" x14ac:dyDescent="0.25">
      <c r="A7" s="3" t="s">
        <v>34</v>
      </c>
      <c r="B7" s="398" t="s">
        <v>40</v>
      </c>
      <c r="C7" s="398"/>
      <c r="D7" s="398"/>
      <c r="E7" s="398"/>
      <c r="F7" s="398"/>
      <c r="G7" s="398"/>
      <c r="H7" s="398"/>
      <c r="I7" s="398"/>
    </row>
    <row r="8" spans="1:20" ht="24.95" customHeight="1" x14ac:dyDescent="0.35">
      <c r="A8" s="373" t="s">
        <v>41</v>
      </c>
      <c r="B8" s="373"/>
      <c r="C8" s="373"/>
      <c r="D8" s="4"/>
      <c r="G8" s="4"/>
      <c r="H8" s="4"/>
      <c r="I8" s="4"/>
      <c r="J8" s="187" t="s">
        <v>133</v>
      </c>
    </row>
    <row r="9" spans="1:20" ht="24.95" customHeight="1" x14ac:dyDescent="0.25">
      <c r="A9" s="373" t="s">
        <v>42</v>
      </c>
      <c r="B9" s="373"/>
      <c r="C9" s="5"/>
      <c r="D9" s="4"/>
      <c r="G9" s="4"/>
      <c r="H9" s="4"/>
      <c r="I9" s="4"/>
    </row>
    <row r="10" spans="1:20" ht="23.25" customHeight="1" thickBot="1" x14ac:dyDescent="0.35">
      <c r="A10" s="418" t="s">
        <v>0</v>
      </c>
      <c r="B10" s="418"/>
      <c r="C10" s="418"/>
      <c r="D10" s="418"/>
      <c r="E10" s="418"/>
      <c r="F10" s="418"/>
      <c r="G10" s="418"/>
      <c r="H10" s="418"/>
      <c r="I10" s="418"/>
      <c r="J10" s="418"/>
      <c r="K10" s="418"/>
      <c r="L10" s="418"/>
    </row>
    <row r="11" spans="1:20" ht="15.75" thickBot="1" x14ac:dyDescent="0.3">
      <c r="A11" s="419" t="s">
        <v>1</v>
      </c>
      <c r="B11" s="419" t="s">
        <v>30</v>
      </c>
      <c r="C11" s="419" t="s">
        <v>2</v>
      </c>
      <c r="D11" s="421" t="s">
        <v>3</v>
      </c>
      <c r="E11" s="381" t="s">
        <v>4</v>
      </c>
      <c r="F11" s="399" t="s">
        <v>5</v>
      </c>
      <c r="G11" s="401" t="s">
        <v>6</v>
      </c>
      <c r="H11" s="402"/>
      <c r="I11" s="402"/>
      <c r="J11" s="403"/>
      <c r="K11" s="404" t="s">
        <v>11</v>
      </c>
      <c r="L11" s="405"/>
      <c r="M11" s="393" t="s">
        <v>12</v>
      </c>
      <c r="N11" s="394"/>
      <c r="O11" s="394"/>
      <c r="P11" s="394"/>
      <c r="Q11" s="395"/>
    </row>
    <row r="12" spans="1:20" ht="21.75" customHeight="1" x14ac:dyDescent="0.25">
      <c r="A12" s="420"/>
      <c r="B12" s="384"/>
      <c r="C12" s="384"/>
      <c r="D12" s="382"/>
      <c r="E12" s="422"/>
      <c r="F12" s="400"/>
      <c r="G12" s="182" t="s">
        <v>7</v>
      </c>
      <c r="H12" s="183" t="s">
        <v>8</v>
      </c>
      <c r="I12" s="183" t="s">
        <v>9</v>
      </c>
      <c r="J12" s="184" t="s">
        <v>10</v>
      </c>
      <c r="K12" s="406"/>
      <c r="L12" s="407"/>
      <c r="M12" s="393"/>
      <c r="N12" s="394"/>
      <c r="O12" s="394"/>
      <c r="P12" s="394"/>
      <c r="Q12" s="395"/>
    </row>
    <row r="13" spans="1:20" ht="86.25" customHeight="1" x14ac:dyDescent="0.25">
      <c r="A13" s="79" t="s">
        <v>62</v>
      </c>
      <c r="B13" s="79" t="s">
        <v>56</v>
      </c>
      <c r="C13" s="88" t="s">
        <v>135</v>
      </c>
      <c r="D13" s="88" t="s">
        <v>87</v>
      </c>
      <c r="E13" s="32">
        <v>918</v>
      </c>
      <c r="F13" s="10"/>
      <c r="G13" s="10"/>
      <c r="H13" s="10"/>
      <c r="I13" s="10"/>
      <c r="J13" s="10"/>
      <c r="K13" s="396">
        <v>178943.5</v>
      </c>
      <c r="L13" s="397"/>
      <c r="M13" s="414"/>
      <c r="N13" s="415"/>
      <c r="O13" s="415"/>
      <c r="P13" s="415"/>
      <c r="Q13" s="416"/>
      <c r="T13">
        <v>2</v>
      </c>
    </row>
    <row r="14" spans="1:20" ht="21" customHeight="1" thickBot="1" x14ac:dyDescent="0.3">
      <c r="A14" s="417" t="s">
        <v>14</v>
      </c>
      <c r="B14" s="417"/>
      <c r="C14" s="417"/>
      <c r="D14" s="417"/>
      <c r="E14" s="417"/>
      <c r="F14" s="417"/>
      <c r="G14" s="417"/>
      <c r="H14" s="417"/>
      <c r="I14" s="417"/>
      <c r="J14" s="417"/>
      <c r="K14" s="417"/>
      <c r="L14" s="417"/>
      <c r="M14" s="18"/>
      <c r="N14" s="18"/>
      <c r="O14" s="18"/>
      <c r="P14" s="18"/>
      <c r="Q14" s="18"/>
    </row>
    <row r="15" spans="1:20" ht="18" customHeight="1" thickBot="1" x14ac:dyDescent="0.3">
      <c r="A15" s="381" t="s">
        <v>15</v>
      </c>
      <c r="B15" s="383" t="s">
        <v>16</v>
      </c>
      <c r="C15" s="385" t="s">
        <v>17</v>
      </c>
      <c r="D15" s="386"/>
      <c r="E15" s="386"/>
      <c r="F15" s="387"/>
      <c r="G15" s="388" t="s">
        <v>22</v>
      </c>
      <c r="H15" s="389"/>
      <c r="I15" s="389"/>
      <c r="J15" s="390"/>
      <c r="K15" s="391" t="s">
        <v>23</v>
      </c>
      <c r="L15" s="376" t="s">
        <v>31</v>
      </c>
      <c r="M15" s="376"/>
      <c r="N15" s="376"/>
      <c r="O15" s="376"/>
      <c r="P15" s="377"/>
      <c r="Q15" s="377"/>
    </row>
    <row r="16" spans="1:20" ht="25.5" customHeight="1" x14ac:dyDescent="0.25">
      <c r="A16" s="382"/>
      <c r="B16" s="384"/>
      <c r="C16" s="34" t="s">
        <v>124</v>
      </c>
      <c r="D16" s="35" t="s">
        <v>19</v>
      </c>
      <c r="E16" s="35" t="s">
        <v>20</v>
      </c>
      <c r="F16" s="35" t="s">
        <v>21</v>
      </c>
      <c r="G16" s="35" t="s">
        <v>7</v>
      </c>
      <c r="H16" s="35" t="s">
        <v>8</v>
      </c>
      <c r="I16" s="35" t="s">
        <v>9</v>
      </c>
      <c r="J16" s="36" t="s">
        <v>10</v>
      </c>
      <c r="K16" s="392"/>
      <c r="L16" s="180" t="s">
        <v>24</v>
      </c>
      <c r="M16" s="180" t="s">
        <v>25</v>
      </c>
      <c r="N16" s="180" t="s">
        <v>26</v>
      </c>
      <c r="O16" s="180" t="s">
        <v>27</v>
      </c>
      <c r="P16" s="180" t="s">
        <v>28</v>
      </c>
      <c r="Q16" s="180" t="s">
        <v>29</v>
      </c>
    </row>
    <row r="17" spans="1:18" ht="27" customHeight="1" x14ac:dyDescent="0.25">
      <c r="A17" s="287" t="s">
        <v>63</v>
      </c>
      <c r="B17" s="379">
        <f>SUM(F17:F21)</f>
        <v>4540000</v>
      </c>
      <c r="C17" s="119" t="s">
        <v>49</v>
      </c>
      <c r="D17" s="120">
        <v>3</v>
      </c>
      <c r="E17" s="121">
        <v>800000</v>
      </c>
      <c r="F17" s="121">
        <v>2400000</v>
      </c>
      <c r="G17" s="121">
        <v>600000</v>
      </c>
      <c r="H17" s="121">
        <v>600000</v>
      </c>
      <c r="I17" s="121">
        <v>600000</v>
      </c>
      <c r="J17" s="121">
        <v>600000</v>
      </c>
      <c r="K17" s="408"/>
      <c r="L17" s="131">
        <v>98</v>
      </c>
      <c r="M17" s="131"/>
      <c r="N17" s="131">
        <v>3</v>
      </c>
      <c r="O17" s="131">
        <v>1</v>
      </c>
      <c r="P17" s="131">
        <v>1</v>
      </c>
      <c r="Q17" s="132" t="s">
        <v>55</v>
      </c>
      <c r="R17" s="2"/>
    </row>
    <row r="18" spans="1:18" ht="20.25" customHeight="1" x14ac:dyDescent="0.25">
      <c r="A18" s="378"/>
      <c r="B18" s="380"/>
      <c r="C18" s="119" t="s">
        <v>50</v>
      </c>
      <c r="D18" s="120">
        <v>3</v>
      </c>
      <c r="E18" s="121">
        <v>100000</v>
      </c>
      <c r="F18" s="121">
        <f>E18*3</f>
        <v>300000</v>
      </c>
      <c r="G18" s="122" t="s">
        <v>54</v>
      </c>
      <c r="H18" s="122" t="s">
        <v>54</v>
      </c>
      <c r="I18" s="122" t="s">
        <v>54</v>
      </c>
      <c r="J18" s="122" t="s">
        <v>54</v>
      </c>
      <c r="K18" s="408"/>
      <c r="L18" s="131">
        <v>98</v>
      </c>
      <c r="N18" s="131">
        <v>1</v>
      </c>
      <c r="O18" s="131">
        <v>3</v>
      </c>
      <c r="P18" s="131">
        <v>4</v>
      </c>
      <c r="Q18" s="131">
        <v>1</v>
      </c>
      <c r="R18" s="2"/>
    </row>
    <row r="19" spans="1:18" ht="25.5" customHeight="1" x14ac:dyDescent="0.25">
      <c r="A19" s="378"/>
      <c r="B19" s="380"/>
      <c r="C19" s="119" t="s">
        <v>52</v>
      </c>
      <c r="D19" s="120">
        <v>3</v>
      </c>
      <c r="E19" s="121">
        <f>F19/3</f>
        <v>240000</v>
      </c>
      <c r="F19" s="123">
        <v>720000</v>
      </c>
      <c r="G19" s="124">
        <v>180000</v>
      </c>
      <c r="H19" s="124">
        <v>180000</v>
      </c>
      <c r="I19" s="124">
        <v>180000</v>
      </c>
      <c r="J19" s="124">
        <v>180000</v>
      </c>
      <c r="K19" s="408"/>
      <c r="L19" s="131">
        <v>98</v>
      </c>
      <c r="N19" s="131">
        <v>1</v>
      </c>
      <c r="O19" s="131">
        <v>3</v>
      </c>
      <c r="P19" s="131">
        <v>9</v>
      </c>
      <c r="Q19" s="131">
        <v>1</v>
      </c>
      <c r="R19" s="2"/>
    </row>
    <row r="20" spans="1:18" ht="19.5" customHeight="1" x14ac:dyDescent="0.25">
      <c r="A20" s="378"/>
      <c r="B20" s="380"/>
      <c r="C20" s="119" t="s">
        <v>51</v>
      </c>
      <c r="D20" s="120">
        <v>3</v>
      </c>
      <c r="E20" s="121">
        <f>F20/3</f>
        <v>240000</v>
      </c>
      <c r="F20" s="123">
        <v>720000</v>
      </c>
      <c r="G20" s="124">
        <v>180000</v>
      </c>
      <c r="H20" s="124">
        <v>180000</v>
      </c>
      <c r="I20" s="124">
        <v>180000</v>
      </c>
      <c r="J20" s="124">
        <v>180000</v>
      </c>
      <c r="K20" s="408"/>
      <c r="L20" s="131">
        <v>98</v>
      </c>
      <c r="M20" s="131"/>
      <c r="N20" s="131">
        <v>2</v>
      </c>
      <c r="O20" s="131">
        <v>8</v>
      </c>
      <c r="P20" s="131">
        <v>5</v>
      </c>
      <c r="Q20" s="131">
        <v>3</v>
      </c>
      <c r="R20" s="2"/>
    </row>
    <row r="21" spans="1:18" ht="19.5" customHeight="1" x14ac:dyDescent="0.25">
      <c r="A21" s="378"/>
      <c r="B21" s="380"/>
      <c r="C21" s="119" t="s">
        <v>53</v>
      </c>
      <c r="D21" s="120">
        <v>4</v>
      </c>
      <c r="E21" s="121">
        <v>100000</v>
      </c>
      <c r="F21" s="121">
        <v>400000</v>
      </c>
      <c r="G21" s="121"/>
      <c r="H21" s="122" t="s">
        <v>54</v>
      </c>
      <c r="I21" s="122" t="s">
        <v>54</v>
      </c>
      <c r="J21" s="122" t="s">
        <v>54</v>
      </c>
      <c r="K21" s="408"/>
      <c r="L21" s="131">
        <v>98</v>
      </c>
      <c r="N21" s="131">
        <v>1</v>
      </c>
      <c r="O21" s="131">
        <v>3</v>
      </c>
      <c r="P21" s="131">
        <v>9</v>
      </c>
      <c r="Q21" s="131">
        <v>2</v>
      </c>
      <c r="R21" s="2"/>
    </row>
    <row r="22" spans="1:18" ht="19.5" customHeight="1" x14ac:dyDescent="0.25">
      <c r="A22" s="434" t="s">
        <v>1</v>
      </c>
      <c r="B22" s="277" t="s">
        <v>30</v>
      </c>
      <c r="C22" s="423" t="s">
        <v>2</v>
      </c>
      <c r="D22" s="424" t="s">
        <v>3</v>
      </c>
      <c r="E22" s="411" t="s">
        <v>4</v>
      </c>
      <c r="F22" s="412" t="s">
        <v>5</v>
      </c>
      <c r="G22" s="426" t="s">
        <v>6</v>
      </c>
      <c r="H22" s="427"/>
      <c r="I22" s="427"/>
      <c r="J22" s="428"/>
      <c r="K22" s="409" t="s">
        <v>11</v>
      </c>
      <c r="L22" s="410"/>
      <c r="M22" s="429" t="s">
        <v>12</v>
      </c>
      <c r="N22" s="430"/>
      <c r="O22" s="430"/>
      <c r="P22" s="430"/>
      <c r="Q22" s="430"/>
      <c r="R22" s="2"/>
    </row>
    <row r="23" spans="1:18" ht="19.5" customHeight="1" x14ac:dyDescent="0.25">
      <c r="A23" s="435"/>
      <c r="B23" s="280"/>
      <c r="C23" s="347"/>
      <c r="D23" s="425"/>
      <c r="E23" s="358"/>
      <c r="F23" s="413"/>
      <c r="G23" s="151" t="s">
        <v>7</v>
      </c>
      <c r="H23" s="151" t="s">
        <v>8</v>
      </c>
      <c r="I23" s="151" t="s">
        <v>9</v>
      </c>
      <c r="J23" s="151" t="s">
        <v>10</v>
      </c>
      <c r="K23" s="318"/>
      <c r="L23" s="319"/>
      <c r="M23" s="431"/>
      <c r="N23" s="432"/>
      <c r="O23" s="432"/>
      <c r="P23" s="432"/>
      <c r="Q23" s="433"/>
    </row>
    <row r="24" spans="1:18" ht="63.75" customHeight="1" x14ac:dyDescent="0.25">
      <c r="A24" s="79" t="s">
        <v>127</v>
      </c>
      <c r="B24" s="79" t="s">
        <v>126</v>
      </c>
      <c r="C24" s="50"/>
      <c r="D24" s="50"/>
      <c r="E24" s="33"/>
      <c r="F24" s="66"/>
      <c r="G24" s="66"/>
      <c r="H24" s="66"/>
      <c r="I24" s="66"/>
      <c r="J24" s="66"/>
      <c r="K24" s="275"/>
      <c r="L24" s="275"/>
      <c r="M24" s="276"/>
      <c r="N24" s="276"/>
      <c r="O24" s="276"/>
      <c r="P24" s="276"/>
      <c r="Q24" s="276"/>
    </row>
    <row r="25" spans="1:18" ht="23.25" customHeight="1" thickBot="1" x14ac:dyDescent="0.3">
      <c r="A25" s="302" t="s">
        <v>14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68"/>
      <c r="N25" s="68"/>
      <c r="O25" s="68"/>
      <c r="P25" s="68"/>
      <c r="Q25" s="68"/>
    </row>
    <row r="26" spans="1:18" ht="19.5" customHeight="1" thickBot="1" x14ac:dyDescent="0.3">
      <c r="A26" s="242" t="s">
        <v>15</v>
      </c>
      <c r="B26" s="304" t="s">
        <v>16</v>
      </c>
      <c r="C26" s="306" t="s">
        <v>17</v>
      </c>
      <c r="D26" s="307"/>
      <c r="E26" s="307"/>
      <c r="F26" s="308"/>
      <c r="G26" s="306" t="s">
        <v>22</v>
      </c>
      <c r="H26" s="309"/>
      <c r="I26" s="309"/>
      <c r="J26" s="310"/>
      <c r="K26" s="311" t="s">
        <v>23</v>
      </c>
      <c r="L26" s="313" t="s">
        <v>31</v>
      </c>
      <c r="M26" s="313"/>
      <c r="N26" s="313"/>
      <c r="O26" s="313"/>
      <c r="P26" s="314"/>
      <c r="Q26" s="314"/>
    </row>
    <row r="27" spans="1:18" ht="28.5" customHeight="1" x14ac:dyDescent="0.25">
      <c r="A27" s="303"/>
      <c r="B27" s="305"/>
      <c r="C27" s="69" t="s">
        <v>109</v>
      </c>
      <c r="D27" s="70" t="s">
        <v>19</v>
      </c>
      <c r="E27" s="70" t="s">
        <v>20</v>
      </c>
      <c r="F27" s="70" t="s">
        <v>21</v>
      </c>
      <c r="G27" s="70" t="s">
        <v>7</v>
      </c>
      <c r="H27" s="70" t="s">
        <v>8</v>
      </c>
      <c r="I27" s="70" t="s">
        <v>9</v>
      </c>
      <c r="J27" s="71" t="s">
        <v>10</v>
      </c>
      <c r="K27" s="312"/>
      <c r="L27" s="72" t="s">
        <v>24</v>
      </c>
      <c r="M27" s="72" t="s">
        <v>25</v>
      </c>
      <c r="N27" s="72" t="s">
        <v>26</v>
      </c>
      <c r="O27" s="72" t="s">
        <v>27</v>
      </c>
      <c r="P27" s="72" t="s">
        <v>28</v>
      </c>
      <c r="Q27" s="72" t="s">
        <v>29</v>
      </c>
    </row>
    <row r="28" spans="1:18" ht="77.25" customHeight="1" x14ac:dyDescent="0.25">
      <c r="A28" s="114" t="s">
        <v>64</v>
      </c>
      <c r="B28" s="353">
        <f>F28+F29</f>
        <v>18000</v>
      </c>
      <c r="C28" s="133" t="s">
        <v>131</v>
      </c>
      <c r="D28" s="116">
        <v>12</v>
      </c>
      <c r="E28" s="116">
        <v>500</v>
      </c>
      <c r="F28" s="117">
        <f>E28*D28</f>
        <v>6000</v>
      </c>
      <c r="G28" s="116">
        <v>3</v>
      </c>
      <c r="H28" s="116">
        <v>3</v>
      </c>
      <c r="I28" s="116">
        <v>3</v>
      </c>
      <c r="J28" s="118">
        <v>3</v>
      </c>
      <c r="K28" s="73"/>
      <c r="L28" s="89">
        <v>98</v>
      </c>
      <c r="M28" s="74"/>
      <c r="N28" s="74"/>
      <c r="O28" s="74"/>
      <c r="P28" s="74"/>
      <c r="Q28" s="74"/>
    </row>
    <row r="29" spans="1:18" ht="76.5" customHeight="1" x14ac:dyDescent="0.25">
      <c r="A29" s="114" t="s">
        <v>65</v>
      </c>
      <c r="B29" s="354"/>
      <c r="C29" s="66" t="s">
        <v>132</v>
      </c>
      <c r="D29" s="125">
        <v>24</v>
      </c>
      <c r="E29" s="100">
        <v>500</v>
      </c>
      <c r="F29" s="100">
        <f>E29*D29</f>
        <v>12000</v>
      </c>
      <c r="G29" s="100">
        <v>8</v>
      </c>
      <c r="H29" s="100">
        <v>8</v>
      </c>
      <c r="I29" s="100">
        <v>8</v>
      </c>
      <c r="J29" s="100">
        <v>8</v>
      </c>
      <c r="K29" s="75"/>
      <c r="L29" s="66">
        <v>98</v>
      </c>
      <c r="M29" s="76"/>
      <c r="N29" s="76"/>
      <c r="O29" s="76"/>
      <c r="P29" s="76"/>
      <c r="Q29" s="50"/>
    </row>
    <row r="30" spans="1:18" ht="19.5" customHeight="1" thickBot="1" x14ac:dyDescent="0.3">
      <c r="A30" s="77" t="s">
        <v>0</v>
      </c>
      <c r="B30" s="77"/>
      <c r="C30" s="77"/>
      <c r="D30" s="77"/>
      <c r="E30" s="126"/>
      <c r="F30" s="126"/>
      <c r="G30" s="126"/>
      <c r="H30" s="126"/>
      <c r="I30" s="126"/>
      <c r="J30" s="126"/>
      <c r="K30" s="77"/>
      <c r="L30" s="68"/>
      <c r="M30" s="68"/>
      <c r="N30" s="68"/>
      <c r="O30" s="68"/>
      <c r="P30" s="68"/>
      <c r="Q30" s="68"/>
    </row>
    <row r="31" spans="1:18" ht="18.75" customHeight="1" thickBot="1" x14ac:dyDescent="0.3">
      <c r="A31" s="277" t="s">
        <v>1</v>
      </c>
      <c r="B31" s="277" t="s">
        <v>30</v>
      </c>
      <c r="C31" s="277" t="s">
        <v>2</v>
      </c>
      <c r="D31" s="372" t="s">
        <v>3</v>
      </c>
      <c r="E31" s="293" t="s">
        <v>4</v>
      </c>
      <c r="F31" s="326" t="s">
        <v>5</v>
      </c>
      <c r="G31" s="306" t="s">
        <v>6</v>
      </c>
      <c r="H31" s="307"/>
      <c r="I31" s="307"/>
      <c r="J31" s="307"/>
      <c r="K31" s="205" t="s">
        <v>11</v>
      </c>
      <c r="L31" s="194" t="s">
        <v>12</v>
      </c>
      <c r="M31" s="195"/>
      <c r="N31" s="195"/>
      <c r="O31" s="195"/>
      <c r="P31" s="195"/>
      <c r="Q31" s="196"/>
    </row>
    <row r="32" spans="1:18" ht="16.5" customHeight="1" x14ac:dyDescent="0.25">
      <c r="A32" s="278"/>
      <c r="B32" s="280"/>
      <c r="C32" s="280"/>
      <c r="D32" s="294"/>
      <c r="E32" s="339"/>
      <c r="F32" s="327"/>
      <c r="G32" s="69" t="s">
        <v>7</v>
      </c>
      <c r="H32" s="70" t="s">
        <v>8</v>
      </c>
      <c r="I32" s="70" t="s">
        <v>9</v>
      </c>
      <c r="J32" s="71" t="s">
        <v>10</v>
      </c>
      <c r="K32" s="206"/>
      <c r="L32" s="197"/>
      <c r="M32" s="198"/>
      <c r="N32" s="198"/>
      <c r="O32" s="198"/>
      <c r="P32" s="198"/>
      <c r="Q32" s="199"/>
    </row>
    <row r="33" spans="1:18" ht="56.25" customHeight="1" x14ac:dyDescent="0.25">
      <c r="A33" s="88" t="s">
        <v>66</v>
      </c>
      <c r="B33" s="79" t="s">
        <v>128</v>
      </c>
      <c r="C33" s="32" t="s">
        <v>57</v>
      </c>
      <c r="D33" s="32" t="s">
        <v>46</v>
      </c>
      <c r="E33" s="66">
        <v>3</v>
      </c>
      <c r="F33" s="66">
        <v>5</v>
      </c>
      <c r="G33" s="66"/>
      <c r="H33" s="66"/>
      <c r="I33" s="66"/>
      <c r="J33" s="82" t="s">
        <v>129</v>
      </c>
      <c r="K33" s="130">
        <v>149450</v>
      </c>
      <c r="L33" s="217"/>
      <c r="M33" s="218"/>
      <c r="N33" s="218"/>
      <c r="O33" s="218"/>
      <c r="P33" s="218"/>
      <c r="Q33" s="219"/>
    </row>
    <row r="34" spans="1:18" ht="22.5" customHeight="1" thickBot="1" x14ac:dyDescent="0.3">
      <c r="A34" s="77" t="s">
        <v>14</v>
      </c>
      <c r="B34" s="45"/>
      <c r="C34" s="45"/>
      <c r="D34" s="45"/>
      <c r="E34" s="45"/>
      <c r="F34" s="45"/>
      <c r="G34" s="45"/>
      <c r="H34" s="45"/>
      <c r="I34" s="45"/>
      <c r="J34" s="45"/>
      <c r="K34" s="46"/>
      <c r="L34" s="363" t="s">
        <v>31</v>
      </c>
      <c r="M34" s="364"/>
      <c r="N34" s="364"/>
      <c r="O34" s="364"/>
      <c r="P34" s="365"/>
      <c r="Q34" s="365"/>
    </row>
    <row r="35" spans="1:18" ht="33.75" customHeight="1" thickBot="1" x14ac:dyDescent="0.3">
      <c r="A35" s="293" t="s">
        <v>15</v>
      </c>
      <c r="B35" s="295" t="s">
        <v>16</v>
      </c>
      <c r="C35" s="296" t="s">
        <v>17</v>
      </c>
      <c r="D35" s="297"/>
      <c r="E35" s="297"/>
      <c r="F35" s="298"/>
      <c r="G35" s="299" t="s">
        <v>22</v>
      </c>
      <c r="H35" s="300"/>
      <c r="I35" s="300"/>
      <c r="J35" s="301"/>
      <c r="K35" s="316" t="s">
        <v>23</v>
      </c>
      <c r="L35" s="71" t="s">
        <v>24</v>
      </c>
      <c r="M35" s="72" t="s">
        <v>25</v>
      </c>
      <c r="N35" s="72" t="s">
        <v>26</v>
      </c>
      <c r="O35" s="72" t="s">
        <v>27</v>
      </c>
      <c r="P35" s="72" t="s">
        <v>28</v>
      </c>
      <c r="Q35" s="72" t="s">
        <v>29</v>
      </c>
    </row>
    <row r="36" spans="1:18" ht="27.75" customHeight="1" x14ac:dyDescent="0.25">
      <c r="A36" s="294"/>
      <c r="B36" s="294"/>
      <c r="C36" s="60" t="s">
        <v>109</v>
      </c>
      <c r="D36" s="61" t="s">
        <v>19</v>
      </c>
      <c r="E36" s="61" t="s">
        <v>20</v>
      </c>
      <c r="F36" s="61" t="s">
        <v>21</v>
      </c>
      <c r="G36" s="61" t="s">
        <v>7</v>
      </c>
      <c r="H36" s="61" t="s">
        <v>8</v>
      </c>
      <c r="I36" s="61" t="s">
        <v>9</v>
      </c>
      <c r="J36" s="62" t="s">
        <v>10</v>
      </c>
      <c r="K36" s="366"/>
      <c r="L36" s="71"/>
      <c r="M36" s="72"/>
      <c r="N36" s="72"/>
      <c r="O36" s="72"/>
      <c r="P36" s="72"/>
      <c r="Q36" s="72"/>
    </row>
    <row r="37" spans="1:18" ht="27.75" customHeight="1" x14ac:dyDescent="0.25">
      <c r="A37" s="333" t="s">
        <v>67</v>
      </c>
      <c r="B37" s="336">
        <f>F37+F38+F39+F40+F41</f>
        <v>67000000</v>
      </c>
      <c r="C37" s="119" t="s">
        <v>130</v>
      </c>
      <c r="D37" s="120">
        <v>1</v>
      </c>
      <c r="E37" s="129">
        <v>40000000</v>
      </c>
      <c r="F37" s="129">
        <f>+E37*D37</f>
        <v>40000000</v>
      </c>
      <c r="G37" s="41"/>
      <c r="H37" s="41"/>
      <c r="I37" s="41"/>
      <c r="J37" s="42"/>
      <c r="K37" s="47"/>
      <c r="L37" s="115">
        <v>98</v>
      </c>
      <c r="M37" s="89"/>
      <c r="N37" s="89">
        <v>6</v>
      </c>
      <c r="O37" s="89">
        <v>9</v>
      </c>
      <c r="P37" s="89">
        <v>9</v>
      </c>
      <c r="Q37" s="63">
        <v>2</v>
      </c>
    </row>
    <row r="38" spans="1:18" ht="21.75" customHeight="1" x14ac:dyDescent="0.25">
      <c r="A38" s="334"/>
      <c r="B38" s="337"/>
      <c r="C38" s="86" t="s">
        <v>58</v>
      </c>
      <c r="D38" s="120">
        <v>1</v>
      </c>
      <c r="E38" s="129">
        <v>14000000</v>
      </c>
      <c r="F38" s="129">
        <f t="shared" ref="F38:F39" si="0">+E38*D38</f>
        <v>14000000</v>
      </c>
      <c r="G38" s="37"/>
      <c r="H38" s="37"/>
      <c r="I38" s="41"/>
      <c r="J38" s="42"/>
      <c r="K38" s="47"/>
      <c r="L38" s="115">
        <v>98</v>
      </c>
      <c r="M38" s="74"/>
      <c r="N38" s="89">
        <v>2</v>
      </c>
      <c r="O38" s="89">
        <v>7</v>
      </c>
      <c r="P38" s="89">
        <v>2</v>
      </c>
      <c r="Q38" s="176">
        <v>1</v>
      </c>
      <c r="R38" s="1"/>
    </row>
    <row r="39" spans="1:18" ht="24" customHeight="1" x14ac:dyDescent="0.25">
      <c r="A39" s="334"/>
      <c r="B39" s="337"/>
      <c r="C39" s="86" t="s">
        <v>59</v>
      </c>
      <c r="D39" s="120">
        <v>1</v>
      </c>
      <c r="E39" s="129">
        <v>2000000</v>
      </c>
      <c r="F39" s="129">
        <f t="shared" si="0"/>
        <v>2000000</v>
      </c>
      <c r="G39" s="37"/>
      <c r="H39" s="37"/>
      <c r="I39" s="41"/>
      <c r="J39" s="42"/>
      <c r="K39" s="47"/>
      <c r="L39" s="115">
        <v>98</v>
      </c>
      <c r="M39" s="74"/>
      <c r="N39" s="89">
        <v>6</v>
      </c>
      <c r="O39" s="89">
        <v>4</v>
      </c>
      <c r="P39" s="89">
        <v>4</v>
      </c>
      <c r="Q39" s="89">
        <v>1</v>
      </c>
      <c r="R39" s="1"/>
    </row>
    <row r="40" spans="1:18" ht="26.25" customHeight="1" x14ac:dyDescent="0.25">
      <c r="A40" s="334"/>
      <c r="B40" s="337"/>
      <c r="C40" s="86" t="s">
        <v>60</v>
      </c>
      <c r="D40" s="120">
        <v>1</v>
      </c>
      <c r="E40" s="129">
        <v>11000000</v>
      </c>
      <c r="F40" s="129">
        <f>+E40*D40</f>
        <v>11000000</v>
      </c>
      <c r="G40" s="37"/>
      <c r="H40" s="37"/>
      <c r="I40" s="41"/>
      <c r="J40" s="42"/>
      <c r="K40" s="47"/>
      <c r="L40" s="115">
        <v>98</v>
      </c>
      <c r="M40" s="74"/>
      <c r="N40" s="89">
        <v>1</v>
      </c>
      <c r="O40" s="89">
        <v>1</v>
      </c>
      <c r="P40" s="89">
        <v>2</v>
      </c>
      <c r="Q40" s="176">
        <v>2</v>
      </c>
      <c r="R40" s="1"/>
    </row>
    <row r="41" spans="1:18" ht="36.75" customHeight="1" x14ac:dyDescent="0.25">
      <c r="A41" s="335"/>
      <c r="B41" s="338"/>
      <c r="C41" s="50"/>
      <c r="D41" s="90"/>
      <c r="E41" s="91"/>
      <c r="F41" s="91"/>
      <c r="G41" s="38"/>
      <c r="H41" s="38"/>
      <c r="I41" s="38"/>
      <c r="J41" s="38"/>
      <c r="K41" s="38"/>
      <c r="L41" s="115">
        <v>98</v>
      </c>
      <c r="M41" s="50"/>
      <c r="N41" s="90"/>
      <c r="O41" s="90"/>
      <c r="P41" s="90"/>
      <c r="Q41" s="177"/>
      <c r="R41" s="1"/>
    </row>
    <row r="42" spans="1:18" ht="26.25" customHeight="1" x14ac:dyDescent="0.25">
      <c r="A42" s="289" t="s">
        <v>125</v>
      </c>
      <c r="B42" s="338">
        <f>F42+F43+F44+F45</f>
        <v>67000000</v>
      </c>
      <c r="C42" s="127" t="s">
        <v>130</v>
      </c>
      <c r="D42" s="116">
        <v>1</v>
      </c>
      <c r="E42" s="128">
        <v>40000000</v>
      </c>
      <c r="F42" s="128">
        <v>40000000</v>
      </c>
      <c r="G42" s="41"/>
      <c r="H42" s="41"/>
      <c r="I42" s="41"/>
      <c r="J42" s="42"/>
      <c r="K42" s="47"/>
      <c r="L42" s="115">
        <v>98</v>
      </c>
      <c r="M42" s="92"/>
      <c r="N42" s="92">
        <v>6</v>
      </c>
      <c r="O42" s="92">
        <v>9</v>
      </c>
      <c r="P42" s="92">
        <v>9</v>
      </c>
      <c r="Q42" s="92">
        <v>2</v>
      </c>
      <c r="R42" s="1"/>
    </row>
    <row r="43" spans="1:18" ht="17.25" customHeight="1" x14ac:dyDescent="0.25">
      <c r="A43" s="262"/>
      <c r="B43" s="375"/>
      <c r="C43" s="86" t="s">
        <v>58</v>
      </c>
      <c r="D43" s="120">
        <v>1</v>
      </c>
      <c r="E43" s="129">
        <v>14000000</v>
      </c>
      <c r="F43" s="129">
        <f t="shared" ref="F43:F46" si="1">+E43*D43</f>
        <v>14000000</v>
      </c>
      <c r="G43" s="37"/>
      <c r="H43" s="37"/>
      <c r="I43" s="41"/>
      <c r="J43" s="42"/>
      <c r="K43" s="47"/>
      <c r="L43" s="115">
        <v>98</v>
      </c>
      <c r="M43" s="37"/>
      <c r="N43" s="89"/>
      <c r="O43" s="89"/>
      <c r="P43" s="89"/>
      <c r="Q43" s="89"/>
      <c r="R43" s="1"/>
    </row>
    <row r="44" spans="1:18" ht="24.75" customHeight="1" x14ac:dyDescent="0.25">
      <c r="A44" s="262"/>
      <c r="B44" s="375"/>
      <c r="C44" s="86" t="s">
        <v>59</v>
      </c>
      <c r="D44" s="120">
        <v>1</v>
      </c>
      <c r="E44" s="129">
        <v>2000000</v>
      </c>
      <c r="F44" s="129">
        <f t="shared" si="1"/>
        <v>2000000</v>
      </c>
      <c r="G44" s="37"/>
      <c r="H44" s="37"/>
      <c r="I44" s="41"/>
      <c r="J44" s="42"/>
      <c r="K44" s="47"/>
      <c r="L44" s="115">
        <v>98</v>
      </c>
      <c r="M44" s="37"/>
      <c r="N44" s="89">
        <v>6</v>
      </c>
      <c r="O44" s="89">
        <v>4</v>
      </c>
      <c r="P44" s="89">
        <v>4</v>
      </c>
      <c r="Q44" s="89">
        <v>1</v>
      </c>
      <c r="R44" s="1"/>
    </row>
    <row r="45" spans="1:18" ht="43.5" customHeight="1" x14ac:dyDescent="0.25">
      <c r="A45" s="262"/>
      <c r="B45" s="375"/>
      <c r="C45" s="86" t="s">
        <v>60</v>
      </c>
      <c r="D45" s="120">
        <v>1</v>
      </c>
      <c r="E45" s="129">
        <v>11000000</v>
      </c>
      <c r="F45" s="129">
        <v>11000000</v>
      </c>
      <c r="G45" s="37"/>
      <c r="H45" s="37"/>
      <c r="I45" s="41"/>
      <c r="J45" s="42"/>
      <c r="K45" s="47"/>
      <c r="L45" s="115">
        <v>98</v>
      </c>
      <c r="M45" s="37"/>
      <c r="N45" s="89">
        <v>1</v>
      </c>
      <c r="O45" s="89">
        <v>1</v>
      </c>
      <c r="P45" s="89">
        <v>2</v>
      </c>
      <c r="Q45" s="89">
        <v>2</v>
      </c>
      <c r="R45" s="1"/>
    </row>
    <row r="46" spans="1:18" ht="36.75" customHeight="1" x14ac:dyDescent="0.25">
      <c r="A46" s="112" t="s">
        <v>92</v>
      </c>
      <c r="B46" s="178">
        <v>15000000</v>
      </c>
      <c r="C46" s="86" t="s">
        <v>61</v>
      </c>
      <c r="D46" s="120">
        <v>1</v>
      </c>
      <c r="E46" s="129">
        <v>15000000</v>
      </c>
      <c r="F46" s="129">
        <f t="shared" si="1"/>
        <v>15000000</v>
      </c>
      <c r="G46" s="37"/>
      <c r="H46" s="37"/>
      <c r="I46" s="41"/>
      <c r="J46" s="42"/>
      <c r="K46" s="47"/>
      <c r="L46" s="115">
        <v>98</v>
      </c>
      <c r="M46" s="37"/>
      <c r="N46" s="89">
        <v>2</v>
      </c>
      <c r="O46" s="89">
        <v>7</v>
      </c>
      <c r="P46" s="89">
        <v>1</v>
      </c>
      <c r="Q46" s="89">
        <v>2</v>
      </c>
      <c r="R46" s="1"/>
    </row>
    <row r="47" spans="1:18" ht="45" customHeight="1" x14ac:dyDescent="0.25">
      <c r="A47" s="81" t="s">
        <v>122</v>
      </c>
      <c r="B47" s="113">
        <v>450000</v>
      </c>
      <c r="C47" s="81" t="s">
        <v>89</v>
      </c>
      <c r="D47" s="120">
        <v>1</v>
      </c>
      <c r="E47" s="100">
        <v>5400000</v>
      </c>
      <c r="F47" s="100">
        <v>450000</v>
      </c>
      <c r="G47" s="48"/>
      <c r="H47" s="48"/>
      <c r="I47" s="48"/>
      <c r="J47" s="44"/>
      <c r="K47" s="44"/>
      <c r="L47" s="115">
        <v>98</v>
      </c>
      <c r="M47" s="44"/>
      <c r="N47" s="66">
        <v>1</v>
      </c>
      <c r="O47" s="66">
        <v>1</v>
      </c>
      <c r="P47" s="66">
        <v>2</v>
      </c>
      <c r="Q47" s="66">
        <v>2</v>
      </c>
      <c r="R47" s="1"/>
    </row>
    <row r="48" spans="1:18" ht="30" customHeight="1" thickBot="1" x14ac:dyDescent="0.3">
      <c r="A48" s="343" t="s">
        <v>0</v>
      </c>
      <c r="B48" s="343"/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40"/>
      <c r="N48" s="40"/>
      <c r="O48" s="40"/>
      <c r="P48" s="40"/>
      <c r="Q48" s="49"/>
      <c r="R48" s="1"/>
    </row>
    <row r="49" spans="1:18" ht="25.5" customHeight="1" thickBot="1" x14ac:dyDescent="0.3">
      <c r="A49" s="277" t="s">
        <v>1</v>
      </c>
      <c r="B49" s="293" t="s">
        <v>30</v>
      </c>
      <c r="C49" s="293" t="s">
        <v>2</v>
      </c>
      <c r="D49" s="344" t="s">
        <v>3</v>
      </c>
      <c r="E49" s="346" t="s">
        <v>4</v>
      </c>
      <c r="F49" s="361" t="s">
        <v>5</v>
      </c>
      <c r="G49" s="281" t="s">
        <v>6</v>
      </c>
      <c r="H49" s="282"/>
      <c r="I49" s="282"/>
      <c r="J49" s="315"/>
      <c r="K49" s="264" t="s">
        <v>11</v>
      </c>
      <c r="L49" s="367"/>
      <c r="M49" s="194" t="s">
        <v>12</v>
      </c>
      <c r="N49" s="195"/>
      <c r="O49" s="195"/>
      <c r="P49" s="195"/>
      <c r="Q49" s="196"/>
      <c r="R49" s="1"/>
    </row>
    <row r="50" spans="1:18" ht="28.5" customHeight="1" x14ac:dyDescent="0.25">
      <c r="A50" s="278"/>
      <c r="B50" s="339"/>
      <c r="C50" s="339"/>
      <c r="D50" s="345"/>
      <c r="E50" s="347"/>
      <c r="F50" s="362"/>
      <c r="G50" s="57" t="s">
        <v>7</v>
      </c>
      <c r="H50" s="58" t="s">
        <v>8</v>
      </c>
      <c r="I50" s="58" t="s">
        <v>9</v>
      </c>
      <c r="J50" s="65" t="s">
        <v>10</v>
      </c>
      <c r="K50" s="368"/>
      <c r="L50" s="369"/>
      <c r="M50" s="197"/>
      <c r="N50" s="198"/>
      <c r="O50" s="198"/>
      <c r="P50" s="198"/>
      <c r="Q50" s="199"/>
      <c r="R50" s="1"/>
    </row>
    <row r="51" spans="1:18" ht="83.25" customHeight="1" x14ac:dyDescent="0.25">
      <c r="A51" s="31" t="s">
        <v>93</v>
      </c>
      <c r="B51" s="31" t="s">
        <v>94</v>
      </c>
      <c r="C51" s="52"/>
      <c r="D51" s="52"/>
      <c r="E51" s="52"/>
      <c r="F51" s="52"/>
      <c r="G51" s="52"/>
      <c r="H51" s="52"/>
      <c r="I51" s="52"/>
      <c r="J51" s="52"/>
      <c r="K51" s="203"/>
      <c r="L51" s="204"/>
      <c r="M51" s="200"/>
      <c r="N51" s="201"/>
      <c r="O51" s="201"/>
      <c r="P51" s="201"/>
      <c r="Q51" s="202"/>
      <c r="R51" s="1"/>
    </row>
    <row r="52" spans="1:18" ht="23.25" customHeight="1" thickBot="1" x14ac:dyDescent="0.3">
      <c r="A52" s="272" t="s">
        <v>15</v>
      </c>
      <c r="B52" s="348" t="s">
        <v>16</v>
      </c>
      <c r="C52" s="340" t="s">
        <v>17</v>
      </c>
      <c r="D52" s="341"/>
      <c r="E52" s="341"/>
      <c r="F52" s="342"/>
      <c r="G52" s="370" t="s">
        <v>22</v>
      </c>
      <c r="H52" s="341"/>
      <c r="I52" s="341"/>
      <c r="J52" s="342"/>
      <c r="K52" s="331" t="s">
        <v>23</v>
      </c>
      <c r="L52" s="93" t="s">
        <v>31</v>
      </c>
      <c r="M52" s="95"/>
      <c r="N52" s="95"/>
      <c r="O52" s="95"/>
      <c r="P52" s="95"/>
      <c r="Q52" s="94"/>
      <c r="R52" s="1"/>
    </row>
    <row r="53" spans="1:18" ht="27" customHeight="1" x14ac:dyDescent="0.25">
      <c r="A53" s="272"/>
      <c r="B53" s="349"/>
      <c r="C53" s="84" t="s">
        <v>109</v>
      </c>
      <c r="D53" s="83" t="s">
        <v>19</v>
      </c>
      <c r="E53" s="83" t="s">
        <v>20</v>
      </c>
      <c r="F53" s="61" t="s">
        <v>21</v>
      </c>
      <c r="G53" s="61" t="s">
        <v>7</v>
      </c>
      <c r="H53" s="61" t="s">
        <v>8</v>
      </c>
      <c r="I53" s="61" t="s">
        <v>9</v>
      </c>
      <c r="J53" s="62" t="s">
        <v>10</v>
      </c>
      <c r="K53" s="332"/>
      <c r="L53" s="59" t="s">
        <v>24</v>
      </c>
      <c r="M53" s="58" t="s">
        <v>25</v>
      </c>
      <c r="N53" s="58" t="s">
        <v>26</v>
      </c>
      <c r="O53" s="58" t="s">
        <v>27</v>
      </c>
      <c r="P53" s="58" t="s">
        <v>28</v>
      </c>
      <c r="Q53" s="142" t="s">
        <v>68</v>
      </c>
      <c r="R53" s="1"/>
    </row>
    <row r="54" spans="1:18" ht="36.75" customHeight="1" x14ac:dyDescent="0.25">
      <c r="A54" s="134" t="s">
        <v>80</v>
      </c>
      <c r="B54" s="290">
        <v>1439500</v>
      </c>
      <c r="C54" s="141" t="s">
        <v>48</v>
      </c>
      <c r="D54" s="88" t="s">
        <v>111</v>
      </c>
      <c r="E54" s="135">
        <v>75000</v>
      </c>
      <c r="F54" s="135">
        <v>150000</v>
      </c>
      <c r="G54" s="82"/>
      <c r="H54" s="82" t="s">
        <v>47</v>
      </c>
      <c r="I54" s="82"/>
      <c r="J54" s="82" t="s">
        <v>47</v>
      </c>
      <c r="K54" s="136"/>
      <c r="L54" s="173">
        <v>98</v>
      </c>
      <c r="M54" s="82"/>
      <c r="N54" s="82">
        <v>2</v>
      </c>
      <c r="O54" s="82">
        <v>8</v>
      </c>
      <c r="P54" s="82">
        <v>7</v>
      </c>
      <c r="Q54" s="171">
        <v>4</v>
      </c>
      <c r="R54" s="1"/>
    </row>
    <row r="55" spans="1:18" ht="45.75" customHeight="1" x14ac:dyDescent="0.25">
      <c r="A55" s="134" t="s">
        <v>81</v>
      </c>
      <c r="B55" s="291"/>
      <c r="C55" s="87" t="s">
        <v>70</v>
      </c>
      <c r="D55" s="82" t="s">
        <v>112</v>
      </c>
      <c r="E55" s="135">
        <v>15000</v>
      </c>
      <c r="F55" s="135">
        <v>450000</v>
      </c>
      <c r="G55" s="166" t="s">
        <v>47</v>
      </c>
      <c r="H55" s="80"/>
      <c r="I55" s="80"/>
      <c r="J55" s="80"/>
      <c r="K55" s="80"/>
      <c r="L55" s="82">
        <v>98</v>
      </c>
      <c r="M55" s="82"/>
      <c r="N55" s="172">
        <v>2</v>
      </c>
      <c r="O55" s="82">
        <v>8</v>
      </c>
      <c r="P55" s="82">
        <v>7</v>
      </c>
      <c r="Q55" s="171">
        <v>4</v>
      </c>
      <c r="R55" s="1"/>
    </row>
    <row r="56" spans="1:18" ht="51" customHeight="1" x14ac:dyDescent="0.25">
      <c r="A56" s="137" t="s">
        <v>82</v>
      </c>
      <c r="B56" s="291"/>
      <c r="C56" s="81" t="s">
        <v>95</v>
      </c>
      <c r="D56" s="88" t="s">
        <v>111</v>
      </c>
      <c r="E56" s="135">
        <v>75000</v>
      </c>
      <c r="F56" s="135">
        <v>150000</v>
      </c>
      <c r="G56" s="80"/>
      <c r="H56" s="80" t="s">
        <v>47</v>
      </c>
      <c r="I56" s="80"/>
      <c r="J56" s="80"/>
      <c r="K56" s="80"/>
      <c r="L56" s="82">
        <v>98</v>
      </c>
      <c r="M56" s="82"/>
      <c r="N56" s="172">
        <v>2</v>
      </c>
      <c r="O56" s="82">
        <v>8</v>
      </c>
      <c r="P56" s="82">
        <v>7</v>
      </c>
      <c r="Q56" s="171">
        <v>4</v>
      </c>
      <c r="R56" s="1"/>
    </row>
    <row r="57" spans="1:18" ht="45.75" customHeight="1" x14ac:dyDescent="0.25">
      <c r="A57" s="137" t="s">
        <v>96</v>
      </c>
      <c r="B57" s="291"/>
      <c r="C57" s="81" t="s">
        <v>84</v>
      </c>
      <c r="D57" s="82" t="s">
        <v>113</v>
      </c>
      <c r="E57" s="135">
        <v>10000</v>
      </c>
      <c r="F57" s="135">
        <v>10000</v>
      </c>
      <c r="G57" s="80"/>
      <c r="H57" s="80" t="s">
        <v>47</v>
      </c>
      <c r="I57" s="80"/>
      <c r="J57" s="80"/>
      <c r="K57" s="80"/>
      <c r="L57" s="169">
        <v>98</v>
      </c>
      <c r="M57" s="169"/>
      <c r="N57" s="170">
        <v>2</v>
      </c>
      <c r="O57" s="169">
        <v>8</v>
      </c>
      <c r="P57" s="169">
        <v>7</v>
      </c>
      <c r="Q57" s="171">
        <v>4</v>
      </c>
      <c r="R57" s="1"/>
    </row>
    <row r="58" spans="1:18" ht="52.5" customHeight="1" x14ac:dyDescent="0.25">
      <c r="A58" s="138" t="s">
        <v>83</v>
      </c>
      <c r="B58" s="291"/>
      <c r="C58" s="86" t="s">
        <v>97</v>
      </c>
      <c r="D58" s="88" t="s">
        <v>114</v>
      </c>
      <c r="E58" s="135">
        <v>75000</v>
      </c>
      <c r="F58" s="135">
        <v>150000</v>
      </c>
      <c r="G58" s="100" t="s">
        <v>47</v>
      </c>
      <c r="H58" s="100"/>
      <c r="I58" s="100"/>
      <c r="J58" s="100" t="s">
        <v>47</v>
      </c>
      <c r="K58" s="86"/>
      <c r="L58" s="82">
        <v>98</v>
      </c>
      <c r="M58" s="82"/>
      <c r="N58" s="82">
        <v>2</v>
      </c>
      <c r="O58" s="82">
        <v>8</v>
      </c>
      <c r="P58" s="82">
        <v>7</v>
      </c>
      <c r="Q58" s="168">
        <v>4</v>
      </c>
      <c r="R58" s="1"/>
    </row>
    <row r="59" spans="1:18" ht="73.5" customHeight="1" x14ac:dyDescent="0.25">
      <c r="A59" s="110" t="s">
        <v>98</v>
      </c>
      <c r="B59" s="291"/>
      <c r="C59" s="87" t="s">
        <v>99</v>
      </c>
      <c r="D59" s="88" t="s">
        <v>114</v>
      </c>
      <c r="E59" s="135">
        <v>75000</v>
      </c>
      <c r="F59" s="135">
        <v>150000</v>
      </c>
      <c r="G59" s="100"/>
      <c r="H59" s="100"/>
      <c r="I59" s="100" t="s">
        <v>47</v>
      </c>
      <c r="J59" s="100"/>
      <c r="K59" s="86"/>
      <c r="L59" s="82">
        <v>98</v>
      </c>
      <c r="M59" s="82"/>
      <c r="N59" s="82">
        <v>2</v>
      </c>
      <c r="O59" s="82">
        <v>8</v>
      </c>
      <c r="P59" s="82">
        <v>7</v>
      </c>
      <c r="Q59" s="168">
        <v>4</v>
      </c>
      <c r="R59" s="1"/>
    </row>
    <row r="60" spans="1:18" ht="29.25" customHeight="1" x14ac:dyDescent="0.25">
      <c r="A60" s="87" t="s">
        <v>100</v>
      </c>
      <c r="B60" s="291"/>
      <c r="C60" s="112" t="s">
        <v>99</v>
      </c>
      <c r="D60" s="88" t="s">
        <v>111</v>
      </c>
      <c r="E60" s="135">
        <v>75000</v>
      </c>
      <c r="F60" s="135">
        <v>150000</v>
      </c>
      <c r="G60" s="100" t="s">
        <v>47</v>
      </c>
      <c r="H60" s="100"/>
      <c r="I60" s="100"/>
      <c r="J60" s="100"/>
      <c r="K60" s="86"/>
      <c r="L60" s="166">
        <v>98</v>
      </c>
      <c r="M60" s="166"/>
      <c r="N60" s="166">
        <v>2</v>
      </c>
      <c r="O60" s="166">
        <v>8</v>
      </c>
      <c r="P60" s="166">
        <v>7</v>
      </c>
      <c r="Q60" s="165">
        <v>4</v>
      </c>
      <c r="R60" s="1"/>
    </row>
    <row r="61" spans="1:18" ht="37.5" customHeight="1" x14ac:dyDescent="0.25">
      <c r="A61" s="87" t="s">
        <v>101</v>
      </c>
      <c r="B61" s="291"/>
      <c r="C61" s="87" t="s">
        <v>99</v>
      </c>
      <c r="D61" s="88" t="s">
        <v>111</v>
      </c>
      <c r="E61" s="135">
        <v>75000</v>
      </c>
      <c r="F61" s="135">
        <v>150000</v>
      </c>
      <c r="G61" s="100"/>
      <c r="H61" s="100" t="s">
        <v>47</v>
      </c>
      <c r="I61" s="100"/>
      <c r="J61" s="100"/>
      <c r="K61" s="86"/>
      <c r="L61" s="166">
        <v>98</v>
      </c>
      <c r="M61" s="166"/>
      <c r="N61" s="166">
        <v>2</v>
      </c>
      <c r="O61" s="166">
        <v>8</v>
      </c>
      <c r="P61" s="166">
        <v>7</v>
      </c>
      <c r="Q61" s="165">
        <v>4</v>
      </c>
    </row>
    <row r="62" spans="1:18" ht="34.5" customHeight="1" x14ac:dyDescent="0.25">
      <c r="A62" s="87" t="s">
        <v>102</v>
      </c>
      <c r="B62" s="291"/>
      <c r="C62" s="112" t="s">
        <v>103</v>
      </c>
      <c r="D62" s="82" t="s">
        <v>115</v>
      </c>
      <c r="E62" s="135">
        <v>12300</v>
      </c>
      <c r="F62" s="135">
        <v>39900</v>
      </c>
      <c r="G62" s="100"/>
      <c r="H62" s="100"/>
      <c r="I62" s="100" t="s">
        <v>47</v>
      </c>
      <c r="J62" s="100"/>
      <c r="K62" s="86"/>
      <c r="L62" s="166">
        <v>98</v>
      </c>
      <c r="M62" s="166"/>
      <c r="N62" s="166">
        <v>2</v>
      </c>
      <c r="O62" s="166">
        <v>8</v>
      </c>
      <c r="P62" s="166">
        <v>7</v>
      </c>
      <c r="Q62" s="165">
        <v>4</v>
      </c>
    </row>
    <row r="63" spans="1:18" ht="39.75" customHeight="1" x14ac:dyDescent="0.25">
      <c r="A63" s="87" t="s">
        <v>104</v>
      </c>
      <c r="B63" s="291"/>
      <c r="C63" s="87" t="s">
        <v>105</v>
      </c>
      <c r="D63" s="82" t="s">
        <v>111</v>
      </c>
      <c r="E63" s="135">
        <v>19800</v>
      </c>
      <c r="F63" s="135">
        <v>39600</v>
      </c>
      <c r="G63" s="100" t="s">
        <v>47</v>
      </c>
      <c r="H63" s="100"/>
      <c r="I63" s="100"/>
      <c r="J63" s="100"/>
      <c r="K63" s="86"/>
      <c r="L63" s="166">
        <v>98</v>
      </c>
      <c r="M63" s="166"/>
      <c r="N63" s="166">
        <v>2</v>
      </c>
      <c r="O63" s="166">
        <v>8</v>
      </c>
      <c r="P63" s="166">
        <v>7</v>
      </c>
      <c r="Q63" s="165">
        <v>4</v>
      </c>
    </row>
    <row r="64" spans="1:18" ht="43.5" customHeight="1" x14ac:dyDescent="0.25">
      <c r="A64" s="139" t="s">
        <v>106</v>
      </c>
      <c r="B64" s="292"/>
      <c r="C64" s="140" t="s">
        <v>97</v>
      </c>
      <c r="D64" s="88" t="s">
        <v>114</v>
      </c>
      <c r="E64" s="135"/>
      <c r="F64" s="135"/>
      <c r="G64" s="80"/>
      <c r="H64" s="80"/>
      <c r="I64" s="80"/>
      <c r="J64" s="80"/>
      <c r="K64" s="80"/>
      <c r="L64" s="82">
        <v>98</v>
      </c>
      <c r="M64" s="82"/>
      <c r="N64" s="82">
        <v>2</v>
      </c>
      <c r="O64" s="82">
        <v>8</v>
      </c>
      <c r="P64" s="82">
        <v>7</v>
      </c>
      <c r="Q64" s="168">
        <v>4</v>
      </c>
    </row>
    <row r="65" spans="1:18" ht="17.25" customHeight="1" thickBot="1" x14ac:dyDescent="0.3">
      <c r="A65" s="371" t="s">
        <v>0</v>
      </c>
      <c r="B65" s="371"/>
      <c r="C65" s="371"/>
      <c r="D65" s="371"/>
      <c r="E65" s="371"/>
      <c r="F65" s="371"/>
      <c r="G65" s="371"/>
      <c r="H65" s="371"/>
      <c r="I65" s="371"/>
      <c r="J65" s="371"/>
      <c r="K65" s="371"/>
      <c r="L65" s="371"/>
      <c r="M65" s="167"/>
      <c r="N65" s="167"/>
      <c r="O65" s="167"/>
      <c r="P65" s="167"/>
      <c r="Q65" s="111"/>
    </row>
    <row r="66" spans="1:18" ht="27" customHeight="1" thickBot="1" x14ac:dyDescent="0.3">
      <c r="A66" s="277" t="s">
        <v>1</v>
      </c>
      <c r="B66" s="277" t="s">
        <v>30</v>
      </c>
      <c r="C66" s="277" t="s">
        <v>2</v>
      </c>
      <c r="D66" s="372" t="s">
        <v>3</v>
      </c>
      <c r="E66" s="293" t="s">
        <v>4</v>
      </c>
      <c r="F66" s="326" t="s">
        <v>5</v>
      </c>
      <c r="G66" s="328" t="s">
        <v>6</v>
      </c>
      <c r="H66" s="329"/>
      <c r="I66" s="329"/>
      <c r="J66" s="329"/>
      <c r="K66" s="330" t="s">
        <v>11</v>
      </c>
      <c r="L66" s="330"/>
      <c r="M66" s="188" t="s">
        <v>12</v>
      </c>
      <c r="N66" s="188"/>
      <c r="O66" s="188"/>
      <c r="P66" s="188"/>
      <c r="Q66" s="188"/>
    </row>
    <row r="67" spans="1:18" ht="27.75" customHeight="1" x14ac:dyDescent="0.25">
      <c r="A67" s="278"/>
      <c r="B67" s="280"/>
      <c r="C67" s="280"/>
      <c r="D67" s="294"/>
      <c r="E67" s="339"/>
      <c r="F67" s="327"/>
      <c r="G67" s="69" t="s">
        <v>7</v>
      </c>
      <c r="H67" s="70" t="s">
        <v>8</v>
      </c>
      <c r="I67" s="70" t="s">
        <v>9</v>
      </c>
      <c r="J67" s="71" t="s">
        <v>10</v>
      </c>
      <c r="K67" s="330"/>
      <c r="L67" s="330"/>
      <c r="M67" s="188"/>
      <c r="N67" s="188"/>
      <c r="O67" s="188"/>
      <c r="P67" s="188"/>
      <c r="Q67" s="188"/>
    </row>
    <row r="68" spans="1:18" ht="54" customHeight="1" x14ac:dyDescent="0.25">
      <c r="A68" s="284" t="s">
        <v>110</v>
      </c>
      <c r="B68" s="266" t="s">
        <v>69</v>
      </c>
      <c r="C68" s="268"/>
      <c r="D68" s="268"/>
      <c r="E68" s="268"/>
      <c r="F68" s="268"/>
      <c r="G68" s="270"/>
      <c r="H68" s="270"/>
      <c r="I68" s="270"/>
      <c r="J68" s="270"/>
      <c r="K68" s="213"/>
      <c r="L68" s="214"/>
      <c r="M68" s="207"/>
      <c r="N68" s="208"/>
      <c r="O68" s="208"/>
      <c r="P68" s="208"/>
      <c r="Q68" s="209"/>
    </row>
    <row r="69" spans="1:18" ht="19.5" customHeight="1" thickBot="1" x14ac:dyDescent="0.3">
      <c r="A69" s="285"/>
      <c r="B69" s="267"/>
      <c r="C69" s="269"/>
      <c r="D69" s="269"/>
      <c r="E69" s="269"/>
      <c r="F69" s="269"/>
      <c r="G69" s="271"/>
      <c r="H69" s="271"/>
      <c r="I69" s="271"/>
      <c r="J69" s="271"/>
      <c r="K69" s="215"/>
      <c r="L69" s="216"/>
      <c r="M69" s="210"/>
      <c r="N69" s="211"/>
      <c r="O69" s="211"/>
      <c r="P69" s="211"/>
      <c r="Q69" s="212"/>
    </row>
    <row r="70" spans="1:18" ht="26.25" customHeight="1" thickBot="1" x14ac:dyDescent="0.3">
      <c r="A70" s="272" t="s">
        <v>15</v>
      </c>
      <c r="B70" s="272" t="s">
        <v>16</v>
      </c>
      <c r="C70" s="273" t="s">
        <v>109</v>
      </c>
      <c r="D70" s="72" t="s">
        <v>19</v>
      </c>
      <c r="E70" s="72" t="s">
        <v>20</v>
      </c>
      <c r="F70" s="72" t="s">
        <v>21</v>
      </c>
      <c r="G70" s="72" t="s">
        <v>7</v>
      </c>
      <c r="H70" s="72" t="s">
        <v>8</v>
      </c>
      <c r="I70" s="72" t="s">
        <v>9</v>
      </c>
      <c r="J70" s="72" t="s">
        <v>10</v>
      </c>
      <c r="K70" s="264" t="s">
        <v>23</v>
      </c>
      <c r="L70" s="96" t="s">
        <v>31</v>
      </c>
      <c r="M70" s="97"/>
      <c r="N70" s="97"/>
      <c r="O70" s="97"/>
      <c r="P70" s="97"/>
      <c r="Q70" s="98"/>
    </row>
    <row r="71" spans="1:18" ht="32.25" customHeight="1" x14ac:dyDescent="0.25">
      <c r="A71" s="286"/>
      <c r="B71" s="272"/>
      <c r="C71" s="274"/>
      <c r="D71" s="98"/>
      <c r="E71" s="98"/>
      <c r="F71" s="98"/>
      <c r="G71" s="152"/>
      <c r="H71" s="152"/>
      <c r="I71" s="152"/>
      <c r="J71" s="152"/>
      <c r="K71" s="265"/>
      <c r="L71" s="71" t="s">
        <v>24</v>
      </c>
      <c r="M71" s="72" t="s">
        <v>25</v>
      </c>
      <c r="N71" s="72" t="s">
        <v>26</v>
      </c>
      <c r="O71" s="72" t="s">
        <v>27</v>
      </c>
      <c r="P71" s="72" t="s">
        <v>28</v>
      </c>
      <c r="Q71" s="72" t="s">
        <v>29</v>
      </c>
    </row>
    <row r="72" spans="1:18" ht="33" customHeight="1" x14ac:dyDescent="0.25">
      <c r="A72" s="287" t="s">
        <v>85</v>
      </c>
      <c r="B72" s="290">
        <f>F72:F77</f>
        <v>86400</v>
      </c>
      <c r="C72" s="87" t="s">
        <v>107</v>
      </c>
      <c r="D72" s="86">
        <v>18</v>
      </c>
      <c r="E72" s="100">
        <v>4800</v>
      </c>
      <c r="F72" s="100">
        <f t="shared" ref="F72:F88" si="2">E72*D72</f>
        <v>86400</v>
      </c>
      <c r="G72" s="85"/>
      <c r="H72" s="85"/>
      <c r="I72" s="85"/>
      <c r="J72" s="85"/>
      <c r="K72" s="86"/>
      <c r="L72" s="86">
        <v>98</v>
      </c>
      <c r="M72" s="86"/>
      <c r="N72" s="86">
        <v>2</v>
      </c>
      <c r="O72" s="86">
        <v>2</v>
      </c>
      <c r="P72" s="86">
        <v>3</v>
      </c>
      <c r="Q72" s="86">
        <v>1</v>
      </c>
      <c r="R72" s="2"/>
    </row>
    <row r="73" spans="1:18" ht="36.75" customHeight="1" x14ac:dyDescent="0.25">
      <c r="A73" s="288"/>
      <c r="B73" s="291"/>
      <c r="C73" s="101" t="s">
        <v>108</v>
      </c>
      <c r="D73" s="80">
        <v>6</v>
      </c>
      <c r="E73" s="85">
        <v>3200</v>
      </c>
      <c r="F73" s="85">
        <f t="shared" si="2"/>
        <v>19200</v>
      </c>
      <c r="G73" s="85"/>
      <c r="H73" s="85"/>
      <c r="I73" s="85"/>
      <c r="J73" s="85"/>
      <c r="K73" s="86"/>
      <c r="L73" s="86">
        <v>98</v>
      </c>
      <c r="M73" s="86"/>
      <c r="N73" s="86"/>
      <c r="O73" s="86"/>
      <c r="P73" s="86"/>
      <c r="Q73" s="80"/>
      <c r="R73" s="2"/>
    </row>
    <row r="74" spans="1:18" ht="15.75" x14ac:dyDescent="0.25">
      <c r="A74" s="288"/>
      <c r="B74" s="291"/>
      <c r="C74" s="102" t="s">
        <v>74</v>
      </c>
      <c r="D74" s="80">
        <v>9</v>
      </c>
      <c r="E74" s="85">
        <v>1800</v>
      </c>
      <c r="F74" s="85">
        <f t="shared" si="2"/>
        <v>16200</v>
      </c>
      <c r="G74" s="85"/>
      <c r="H74" s="85"/>
      <c r="I74" s="85"/>
      <c r="J74" s="85"/>
      <c r="K74" s="86"/>
      <c r="L74" s="86">
        <v>98</v>
      </c>
      <c r="M74" s="86"/>
      <c r="N74" s="86">
        <v>2</v>
      </c>
      <c r="O74" s="86">
        <v>2</v>
      </c>
      <c r="P74" s="86">
        <v>3</v>
      </c>
      <c r="Q74" s="86">
        <v>1</v>
      </c>
      <c r="R74" s="2"/>
    </row>
    <row r="75" spans="1:18" ht="21.75" customHeight="1" x14ac:dyDescent="0.25">
      <c r="A75" s="288"/>
      <c r="B75" s="291"/>
      <c r="C75" s="80" t="s">
        <v>75</v>
      </c>
      <c r="D75" s="80">
        <v>3</v>
      </c>
      <c r="E75" s="85">
        <v>1200</v>
      </c>
      <c r="F75" s="85">
        <f t="shared" si="2"/>
        <v>3600</v>
      </c>
      <c r="G75" s="85"/>
      <c r="H75" s="85"/>
      <c r="I75" s="85"/>
      <c r="J75" s="85"/>
      <c r="K75" s="86"/>
      <c r="L75" s="86">
        <v>98</v>
      </c>
      <c r="M75" s="86"/>
      <c r="N75" s="86"/>
      <c r="O75" s="86"/>
      <c r="P75" s="86"/>
      <c r="Q75" s="80"/>
      <c r="R75" s="2"/>
    </row>
    <row r="76" spans="1:18" ht="27" customHeight="1" x14ac:dyDescent="0.25">
      <c r="A76" s="288"/>
      <c r="B76" s="291"/>
      <c r="C76" s="86" t="s">
        <v>73</v>
      </c>
      <c r="D76" s="80">
        <v>9</v>
      </c>
      <c r="E76" s="85">
        <v>1500</v>
      </c>
      <c r="F76" s="85">
        <f t="shared" si="2"/>
        <v>13500</v>
      </c>
      <c r="G76" s="85"/>
      <c r="H76" s="85"/>
      <c r="I76" s="85"/>
      <c r="J76" s="85"/>
      <c r="K76" s="86"/>
      <c r="L76" s="86">
        <v>98</v>
      </c>
      <c r="M76" s="86"/>
      <c r="N76" s="86">
        <v>2</v>
      </c>
      <c r="O76" s="86">
        <v>2</v>
      </c>
      <c r="P76" s="86">
        <v>3</v>
      </c>
      <c r="Q76" s="86">
        <v>1</v>
      </c>
      <c r="R76" s="2"/>
    </row>
    <row r="77" spans="1:18" ht="25.5" customHeight="1" x14ac:dyDescent="0.25">
      <c r="A77" s="288"/>
      <c r="B77" s="291"/>
      <c r="C77" s="103" t="s">
        <v>76</v>
      </c>
      <c r="D77" s="80">
        <v>3</v>
      </c>
      <c r="E77" s="85">
        <v>1000</v>
      </c>
      <c r="F77" s="85">
        <f t="shared" si="2"/>
        <v>3000</v>
      </c>
      <c r="G77" s="80"/>
      <c r="H77" s="80"/>
      <c r="I77" s="80"/>
      <c r="J77" s="80"/>
      <c r="K77" s="80"/>
      <c r="L77" s="86">
        <v>98</v>
      </c>
      <c r="M77" s="86"/>
      <c r="N77" s="86"/>
      <c r="O77" s="86"/>
      <c r="P77" s="86"/>
      <c r="Q77" s="80"/>
      <c r="R77" s="2"/>
    </row>
    <row r="78" spans="1:18" ht="23.25" customHeight="1" x14ac:dyDescent="0.25">
      <c r="A78" s="289"/>
      <c r="B78" s="292"/>
      <c r="C78" s="185" t="s">
        <v>79</v>
      </c>
      <c r="D78" s="99">
        <v>180</v>
      </c>
      <c r="E78" s="85">
        <v>250</v>
      </c>
      <c r="F78" s="85">
        <f t="shared" si="2"/>
        <v>45000</v>
      </c>
      <c r="G78" s="80"/>
      <c r="H78" s="80"/>
      <c r="I78" s="80"/>
      <c r="J78" s="80"/>
      <c r="K78" s="80"/>
      <c r="L78" s="80">
        <v>98</v>
      </c>
      <c r="M78" s="80"/>
      <c r="N78" s="50">
        <v>3</v>
      </c>
      <c r="O78" s="50">
        <v>7</v>
      </c>
      <c r="P78" s="50">
        <v>1</v>
      </c>
      <c r="Q78" s="50">
        <v>2</v>
      </c>
      <c r="R78" s="2"/>
    </row>
    <row r="79" spans="1:18" ht="41.25" customHeight="1" x14ac:dyDescent="0.25">
      <c r="A79" s="259" t="s">
        <v>86</v>
      </c>
      <c r="B79" s="323">
        <f>F79:F81</f>
        <v>28800</v>
      </c>
      <c r="C79" s="108" t="s">
        <v>88</v>
      </c>
      <c r="D79" s="104">
        <v>6</v>
      </c>
      <c r="E79" s="85">
        <v>4800</v>
      </c>
      <c r="F79" s="85">
        <f t="shared" si="2"/>
        <v>28800</v>
      </c>
      <c r="G79" s="80"/>
      <c r="H79" s="80"/>
      <c r="I79" s="80"/>
      <c r="J79" s="80"/>
      <c r="K79" s="80"/>
      <c r="L79" s="86">
        <v>98</v>
      </c>
      <c r="M79" s="86"/>
      <c r="N79" s="86">
        <v>2</v>
      </c>
      <c r="O79" s="86">
        <v>2</v>
      </c>
      <c r="P79" s="86">
        <v>3</v>
      </c>
      <c r="Q79" s="86">
        <v>1</v>
      </c>
      <c r="R79" s="2"/>
    </row>
    <row r="80" spans="1:18" ht="22.5" customHeight="1" x14ac:dyDescent="0.25">
      <c r="A80" s="260"/>
      <c r="B80" s="324"/>
      <c r="C80" s="104" t="s">
        <v>78</v>
      </c>
      <c r="D80" s="104">
        <v>3</v>
      </c>
      <c r="E80" s="105">
        <v>1800</v>
      </c>
      <c r="F80" s="105">
        <f t="shared" si="2"/>
        <v>5400</v>
      </c>
      <c r="G80" s="80"/>
      <c r="H80" s="80"/>
      <c r="I80" s="80"/>
      <c r="J80" s="80"/>
      <c r="K80" s="80"/>
      <c r="L80" s="86">
        <v>98</v>
      </c>
      <c r="M80" s="86"/>
      <c r="N80" s="86">
        <v>2</v>
      </c>
      <c r="O80" s="86">
        <v>2</v>
      </c>
      <c r="P80" s="86">
        <v>3</v>
      </c>
      <c r="Q80" s="86">
        <v>1</v>
      </c>
      <c r="R80" s="2"/>
    </row>
    <row r="81" spans="1:19" ht="22.5" customHeight="1" x14ac:dyDescent="0.25">
      <c r="A81" s="260"/>
      <c r="B81" s="324"/>
      <c r="C81" s="104" t="s">
        <v>77</v>
      </c>
      <c r="D81" s="104">
        <v>3</v>
      </c>
      <c r="E81" s="105">
        <v>1500</v>
      </c>
      <c r="F81" s="105">
        <f t="shared" si="2"/>
        <v>4500</v>
      </c>
      <c r="G81" s="80"/>
      <c r="H81" s="80"/>
      <c r="I81" s="80"/>
      <c r="J81" s="80"/>
      <c r="K81" s="80"/>
      <c r="L81" s="86">
        <v>98</v>
      </c>
      <c r="M81" s="86"/>
      <c r="N81" s="86">
        <v>2</v>
      </c>
      <c r="O81" s="86">
        <v>2</v>
      </c>
      <c r="P81" s="86">
        <v>3</v>
      </c>
      <c r="Q81" s="86">
        <v>1</v>
      </c>
      <c r="R81" s="2"/>
    </row>
    <row r="82" spans="1:19" s="6" customFormat="1" ht="32.25" customHeight="1" x14ac:dyDescent="0.3">
      <c r="A82" s="261"/>
      <c r="B82" s="325"/>
      <c r="C82" s="86" t="s">
        <v>79</v>
      </c>
      <c r="D82" s="104">
        <v>120</v>
      </c>
      <c r="E82" s="105">
        <v>250</v>
      </c>
      <c r="F82" s="105">
        <f t="shared" si="2"/>
        <v>30000</v>
      </c>
      <c r="G82" s="80"/>
      <c r="H82" s="80"/>
      <c r="I82" s="80"/>
      <c r="J82" s="80"/>
      <c r="K82" s="80"/>
      <c r="L82" s="80">
        <v>98</v>
      </c>
      <c r="M82" s="80"/>
      <c r="N82" s="80">
        <v>3</v>
      </c>
      <c r="O82" s="80">
        <v>7</v>
      </c>
      <c r="P82" s="80">
        <v>1</v>
      </c>
      <c r="Q82" s="80">
        <v>2</v>
      </c>
      <c r="R82" s="2"/>
      <c r="S82"/>
    </row>
    <row r="83" spans="1:19" s="6" customFormat="1" ht="30.75" customHeight="1" x14ac:dyDescent="0.3">
      <c r="A83" s="262" t="s">
        <v>91</v>
      </c>
      <c r="B83" s="263">
        <f>F83:F88</f>
        <v>76800</v>
      </c>
      <c r="C83" s="87" t="s">
        <v>72</v>
      </c>
      <c r="D83" s="104">
        <v>16</v>
      </c>
      <c r="E83" s="105">
        <v>4800</v>
      </c>
      <c r="F83" s="105">
        <f t="shared" si="2"/>
        <v>76800</v>
      </c>
      <c r="G83" s="80"/>
      <c r="H83" s="80"/>
      <c r="I83" s="80"/>
      <c r="J83" s="80"/>
      <c r="K83" s="80"/>
      <c r="L83" s="86">
        <v>98</v>
      </c>
      <c r="M83" s="86"/>
      <c r="N83" s="86">
        <v>2</v>
      </c>
      <c r="O83" s="86">
        <v>2</v>
      </c>
      <c r="P83" s="86">
        <v>3</v>
      </c>
      <c r="Q83" s="86">
        <v>1</v>
      </c>
      <c r="R83" s="7"/>
    </row>
    <row r="84" spans="1:19" s="6" customFormat="1" ht="32.25" customHeight="1" x14ac:dyDescent="0.3">
      <c r="A84" s="262"/>
      <c r="B84" s="263"/>
      <c r="C84" s="106" t="s">
        <v>71</v>
      </c>
      <c r="D84" s="104">
        <v>6</v>
      </c>
      <c r="E84" s="105">
        <v>3200</v>
      </c>
      <c r="F84" s="105">
        <f t="shared" si="2"/>
        <v>19200</v>
      </c>
      <c r="G84" s="80"/>
      <c r="H84" s="80"/>
      <c r="I84" s="80"/>
      <c r="J84" s="80"/>
      <c r="K84" s="80"/>
      <c r="L84" s="86">
        <v>98</v>
      </c>
      <c r="M84" s="80"/>
      <c r="N84" s="80"/>
      <c r="O84" s="80"/>
      <c r="P84" s="80"/>
      <c r="Q84" s="80"/>
      <c r="R84" s="7"/>
    </row>
    <row r="85" spans="1:19" s="6" customFormat="1" ht="20.25" customHeight="1" x14ac:dyDescent="0.3">
      <c r="A85" s="262"/>
      <c r="B85" s="263"/>
      <c r="C85" s="80" t="s">
        <v>74</v>
      </c>
      <c r="D85" s="104">
        <v>8</v>
      </c>
      <c r="E85" s="105">
        <v>1800</v>
      </c>
      <c r="F85" s="105">
        <f t="shared" si="2"/>
        <v>14400</v>
      </c>
      <c r="G85" s="80"/>
      <c r="H85" s="80"/>
      <c r="I85" s="80"/>
      <c r="J85" s="80"/>
      <c r="K85" s="80"/>
      <c r="L85" s="86">
        <v>98</v>
      </c>
      <c r="M85" s="86"/>
      <c r="N85" s="86">
        <v>2</v>
      </c>
      <c r="O85" s="86">
        <v>2</v>
      </c>
      <c r="P85" s="86">
        <v>3</v>
      </c>
      <c r="Q85" s="86">
        <v>1</v>
      </c>
      <c r="R85" s="7"/>
    </row>
    <row r="86" spans="1:19" s="6" customFormat="1" ht="22.5" customHeight="1" x14ac:dyDescent="0.3">
      <c r="A86" s="262"/>
      <c r="B86" s="263"/>
      <c r="C86" s="80" t="s">
        <v>75</v>
      </c>
      <c r="D86" s="104">
        <v>3</v>
      </c>
      <c r="E86" s="105">
        <v>1200</v>
      </c>
      <c r="F86" s="105">
        <f t="shared" si="2"/>
        <v>3600</v>
      </c>
      <c r="G86" s="80"/>
      <c r="H86" s="80"/>
      <c r="I86" s="80"/>
      <c r="J86" s="80"/>
      <c r="K86" s="80"/>
      <c r="L86" s="86">
        <v>98</v>
      </c>
      <c r="M86" s="80"/>
      <c r="N86" s="80"/>
      <c r="O86" s="80"/>
      <c r="P86" s="80"/>
      <c r="Q86" s="80"/>
      <c r="R86" s="7"/>
    </row>
    <row r="87" spans="1:19" s="6" customFormat="1" ht="26.25" customHeight="1" x14ac:dyDescent="0.3">
      <c r="A87" s="262"/>
      <c r="B87" s="263"/>
      <c r="C87" s="80" t="s">
        <v>73</v>
      </c>
      <c r="D87" s="104">
        <v>8</v>
      </c>
      <c r="E87" s="105">
        <v>1500</v>
      </c>
      <c r="F87" s="105">
        <f t="shared" si="2"/>
        <v>12000</v>
      </c>
      <c r="G87" s="80"/>
      <c r="H87" s="80"/>
      <c r="I87" s="80"/>
      <c r="J87" s="80"/>
      <c r="K87" s="80"/>
      <c r="L87" s="86">
        <v>98</v>
      </c>
      <c r="M87" s="86"/>
      <c r="N87" s="86">
        <v>2</v>
      </c>
      <c r="O87" s="86">
        <v>2</v>
      </c>
      <c r="P87" s="86">
        <v>3</v>
      </c>
      <c r="Q87" s="86">
        <v>1</v>
      </c>
      <c r="R87" s="7"/>
    </row>
    <row r="88" spans="1:19" ht="22.5" customHeight="1" x14ac:dyDescent="0.3">
      <c r="A88" s="262"/>
      <c r="B88" s="263"/>
      <c r="C88" s="104" t="s">
        <v>76</v>
      </c>
      <c r="D88" s="104">
        <v>3</v>
      </c>
      <c r="E88" s="105">
        <v>1000</v>
      </c>
      <c r="F88" s="105">
        <f t="shared" si="2"/>
        <v>3000</v>
      </c>
      <c r="G88" s="80"/>
      <c r="H88" s="80"/>
      <c r="I88" s="80"/>
      <c r="J88" s="80"/>
      <c r="K88" s="80"/>
      <c r="L88" s="86">
        <v>98</v>
      </c>
      <c r="M88" s="80"/>
      <c r="N88" s="86">
        <v>2</v>
      </c>
      <c r="O88" s="86">
        <v>2</v>
      </c>
      <c r="P88" s="86">
        <v>3</v>
      </c>
      <c r="Q88" s="86">
        <v>1</v>
      </c>
      <c r="R88" s="7"/>
      <c r="S88" s="6"/>
    </row>
    <row r="89" spans="1:19" ht="16.5" customHeight="1" thickBot="1" x14ac:dyDescent="0.3">
      <c r="A89" s="262"/>
      <c r="B89" s="263"/>
      <c r="C89" s="186" t="s">
        <v>79</v>
      </c>
      <c r="D89" s="104">
        <f>16*20</f>
        <v>320</v>
      </c>
      <c r="E89" s="105">
        <v>250</v>
      </c>
      <c r="F89" s="105">
        <f>+E89*D89</f>
        <v>80000</v>
      </c>
      <c r="G89" s="80"/>
      <c r="H89" s="80"/>
      <c r="I89" s="80"/>
      <c r="J89" s="80"/>
      <c r="K89" s="80"/>
      <c r="L89" s="80">
        <v>98</v>
      </c>
      <c r="M89" s="80"/>
      <c r="N89" s="80">
        <v>3</v>
      </c>
      <c r="O89" s="80">
        <v>7</v>
      </c>
      <c r="P89" s="80">
        <v>1</v>
      </c>
      <c r="Q89" s="80">
        <v>2</v>
      </c>
      <c r="R89" s="2"/>
    </row>
    <row r="90" spans="1:19" ht="21.75" customHeight="1" thickBot="1" x14ac:dyDescent="0.3">
      <c r="A90" s="355" t="s">
        <v>1</v>
      </c>
      <c r="B90" s="277" t="s">
        <v>30</v>
      </c>
      <c r="C90" s="277" t="s">
        <v>2</v>
      </c>
      <c r="D90" s="357" t="s">
        <v>3</v>
      </c>
      <c r="E90" s="346" t="s">
        <v>4</v>
      </c>
      <c r="F90" s="359" t="s">
        <v>5</v>
      </c>
      <c r="G90" s="281" t="s">
        <v>6</v>
      </c>
      <c r="H90" s="282"/>
      <c r="I90" s="282"/>
      <c r="J90" s="315"/>
      <c r="K90" s="316" t="s">
        <v>11</v>
      </c>
      <c r="L90" s="317"/>
      <c r="M90" s="320" t="s">
        <v>12</v>
      </c>
      <c r="N90" s="321"/>
      <c r="O90" s="321"/>
      <c r="P90" s="321"/>
      <c r="Q90" s="322"/>
      <c r="R90" s="2"/>
    </row>
    <row r="91" spans="1:19" ht="22.5" customHeight="1" x14ac:dyDescent="0.25">
      <c r="A91" s="356"/>
      <c r="B91" s="280"/>
      <c r="C91" s="280"/>
      <c r="D91" s="358"/>
      <c r="E91" s="347"/>
      <c r="F91" s="360"/>
      <c r="G91" s="57" t="s">
        <v>7</v>
      </c>
      <c r="H91" s="58" t="s">
        <v>8</v>
      </c>
      <c r="I91" s="58" t="s">
        <v>9</v>
      </c>
      <c r="J91" s="65" t="s">
        <v>10</v>
      </c>
      <c r="K91" s="318"/>
      <c r="L91" s="319"/>
      <c r="M91" s="320"/>
      <c r="N91" s="321"/>
      <c r="O91" s="321"/>
      <c r="P91" s="321"/>
      <c r="Q91" s="322"/>
      <c r="R91" s="2"/>
    </row>
    <row r="92" spans="1:19" ht="124.5" customHeight="1" x14ac:dyDescent="0.25">
      <c r="A92" s="109" t="s">
        <v>123</v>
      </c>
      <c r="B92" s="107" t="s">
        <v>90</v>
      </c>
      <c r="C92" s="38"/>
      <c r="D92" s="38"/>
      <c r="E92" s="43"/>
      <c r="F92" s="43"/>
      <c r="G92" s="43"/>
      <c r="H92" s="43"/>
      <c r="I92" s="43"/>
      <c r="J92" s="43"/>
      <c r="K92" s="189" t="s">
        <v>134</v>
      </c>
      <c r="L92" s="190"/>
      <c r="M92" s="191"/>
      <c r="N92" s="192"/>
      <c r="O92" s="192"/>
      <c r="P92" s="192"/>
      <c r="Q92" s="193"/>
      <c r="R92" s="2"/>
    </row>
    <row r="93" spans="1:19" ht="24" customHeight="1" thickBot="1" x14ac:dyDescent="0.3">
      <c r="A93" s="67" t="s">
        <v>14</v>
      </c>
      <c r="B93" s="67"/>
      <c r="C93" s="67"/>
      <c r="D93" s="67"/>
      <c r="E93" s="67"/>
      <c r="F93" s="67"/>
      <c r="G93" s="67"/>
      <c r="H93" s="67"/>
      <c r="I93" s="67"/>
      <c r="J93" s="67"/>
      <c r="K93" s="179"/>
      <c r="L93" s="67"/>
      <c r="M93" s="40"/>
      <c r="N93" s="40"/>
      <c r="O93" s="40"/>
      <c r="P93" s="40"/>
      <c r="Q93" s="40"/>
      <c r="R93" s="2"/>
    </row>
    <row r="94" spans="1:19" ht="21" customHeight="1" thickBot="1" x14ac:dyDescent="0.3">
      <c r="A94" s="277" t="s">
        <v>15</v>
      </c>
      <c r="B94" s="279" t="s">
        <v>16</v>
      </c>
      <c r="C94" s="281" t="s">
        <v>17</v>
      </c>
      <c r="D94" s="282"/>
      <c r="E94" s="282"/>
      <c r="F94" s="283"/>
      <c r="G94" s="281" t="s">
        <v>22</v>
      </c>
      <c r="H94" s="228"/>
      <c r="I94" s="228"/>
      <c r="J94" s="229"/>
      <c r="K94" s="350" t="s">
        <v>23</v>
      </c>
      <c r="L94" s="351" t="s">
        <v>31</v>
      </c>
      <c r="M94" s="351"/>
      <c r="N94" s="351"/>
      <c r="O94" s="351"/>
      <c r="P94" s="352"/>
      <c r="Q94" s="352"/>
      <c r="R94" s="2"/>
    </row>
    <row r="95" spans="1:19" ht="25.5" customHeight="1" x14ac:dyDescent="0.25">
      <c r="A95" s="278"/>
      <c r="B95" s="280"/>
      <c r="C95" s="60" t="s">
        <v>18</v>
      </c>
      <c r="D95" s="70" t="s">
        <v>19</v>
      </c>
      <c r="E95" s="70" t="s">
        <v>20</v>
      </c>
      <c r="F95" s="70" t="s">
        <v>21</v>
      </c>
      <c r="G95" s="70" t="s">
        <v>7</v>
      </c>
      <c r="H95" s="70" t="s">
        <v>8</v>
      </c>
      <c r="I95" s="70" t="s">
        <v>9</v>
      </c>
      <c r="J95" s="71" t="s">
        <v>10</v>
      </c>
      <c r="K95" s="332"/>
      <c r="L95" s="64" t="s">
        <v>24</v>
      </c>
      <c r="M95" s="64" t="s">
        <v>25</v>
      </c>
      <c r="N95" s="64" t="s">
        <v>26</v>
      </c>
      <c r="O95" s="64" t="s">
        <v>27</v>
      </c>
      <c r="P95" s="64" t="s">
        <v>28</v>
      </c>
      <c r="Q95" s="64" t="s">
        <v>29</v>
      </c>
      <c r="R95" s="2"/>
    </row>
    <row r="96" spans="1:19" ht="27" customHeight="1" x14ac:dyDescent="0.25">
      <c r="A96" s="144" t="s">
        <v>116</v>
      </c>
      <c r="B96" s="143">
        <v>12600000</v>
      </c>
      <c r="C96" s="438" t="s">
        <v>118</v>
      </c>
      <c r="D96" s="82">
        <v>30</v>
      </c>
      <c r="E96" s="100">
        <v>30000</v>
      </c>
      <c r="F96" s="100">
        <v>420000</v>
      </c>
      <c r="G96" s="48"/>
      <c r="H96" s="48"/>
      <c r="I96" s="48"/>
      <c r="J96" s="48"/>
      <c r="K96" s="436"/>
      <c r="L96" s="174">
        <v>98</v>
      </c>
      <c r="M96" s="44"/>
      <c r="N96" s="39">
        <v>1</v>
      </c>
      <c r="O96" s="39">
        <v>1</v>
      </c>
      <c r="P96" s="39">
        <v>2</v>
      </c>
      <c r="Q96" s="39">
        <v>1</v>
      </c>
      <c r="R96" s="2"/>
    </row>
    <row r="97" spans="1:18" ht="51.75" customHeight="1" thickBot="1" x14ac:dyDescent="0.3">
      <c r="A97" s="109" t="s">
        <v>117</v>
      </c>
      <c r="B97" s="146">
        <v>3000000</v>
      </c>
      <c r="C97" s="439"/>
      <c r="D97" s="145"/>
      <c r="E97" s="100">
        <v>214285</v>
      </c>
      <c r="F97" s="100">
        <v>3000000</v>
      </c>
      <c r="G97" s="43"/>
      <c r="H97" s="43"/>
      <c r="I97" s="43"/>
      <c r="J97" s="43"/>
      <c r="K97" s="437"/>
      <c r="L97" s="174">
        <v>98</v>
      </c>
      <c r="M97" s="44"/>
      <c r="N97" s="39">
        <v>1</v>
      </c>
      <c r="O97" s="39">
        <v>1</v>
      </c>
      <c r="P97" s="39">
        <v>1</v>
      </c>
      <c r="Q97" s="39">
        <v>5</v>
      </c>
      <c r="R97" s="2"/>
    </row>
    <row r="98" spans="1:18" ht="96.75" customHeight="1" thickBot="1" x14ac:dyDescent="0.3">
      <c r="A98" s="160" t="s">
        <v>119</v>
      </c>
      <c r="B98" s="181" t="s">
        <v>120</v>
      </c>
      <c r="C98" s="154" t="s">
        <v>2</v>
      </c>
      <c r="D98" s="155" t="s">
        <v>3</v>
      </c>
      <c r="E98" s="155" t="s">
        <v>4</v>
      </c>
      <c r="F98" s="156" t="s">
        <v>5</v>
      </c>
      <c r="G98" s="227" t="s">
        <v>6</v>
      </c>
      <c r="H98" s="228"/>
      <c r="I98" s="228"/>
      <c r="J98" s="229"/>
      <c r="K98" s="235" t="s">
        <v>11</v>
      </c>
      <c r="L98" s="236"/>
      <c r="M98" s="232" t="s">
        <v>12</v>
      </c>
      <c r="N98" s="233"/>
      <c r="O98" s="233"/>
      <c r="P98" s="233"/>
      <c r="Q98" s="234"/>
      <c r="R98" s="2"/>
    </row>
    <row r="99" spans="1:18" ht="27.75" customHeight="1" x14ac:dyDescent="0.25">
      <c r="A99" s="161" t="s">
        <v>14</v>
      </c>
      <c r="B99" s="162"/>
      <c r="C99" s="163"/>
      <c r="D99" s="164"/>
      <c r="E99" s="164"/>
      <c r="F99" s="164"/>
      <c r="G99" s="157" t="s">
        <v>7</v>
      </c>
      <c r="H99" s="158" t="s">
        <v>8</v>
      </c>
      <c r="I99" s="158" t="s">
        <v>9</v>
      </c>
      <c r="J99" s="159" t="s">
        <v>10</v>
      </c>
      <c r="K99" s="240"/>
      <c r="L99" s="241"/>
      <c r="M99" s="237"/>
      <c r="N99" s="238"/>
      <c r="O99" s="238"/>
      <c r="P99" s="238"/>
      <c r="Q99" s="239"/>
      <c r="R99" s="2"/>
    </row>
    <row r="100" spans="1:18" ht="27" customHeight="1" x14ac:dyDescent="0.25">
      <c r="A100" s="242" t="s">
        <v>15</v>
      </c>
      <c r="B100" s="243" t="s">
        <v>16</v>
      </c>
      <c r="C100" s="147"/>
      <c r="D100" s="250" t="s">
        <v>22</v>
      </c>
      <c r="E100" s="251"/>
      <c r="F100" s="251"/>
      <c r="G100" s="251"/>
      <c r="H100" s="251"/>
      <c r="I100" s="251"/>
      <c r="J100" s="252"/>
      <c r="K100" s="230" t="s">
        <v>23</v>
      </c>
      <c r="L100" s="70" t="s">
        <v>24</v>
      </c>
      <c r="M100" s="70" t="s">
        <v>25</v>
      </c>
      <c r="N100" s="70" t="s">
        <v>26</v>
      </c>
      <c r="O100" s="70" t="s">
        <v>27</v>
      </c>
      <c r="P100" s="70" t="s">
        <v>28</v>
      </c>
      <c r="Q100" s="70" t="s">
        <v>29</v>
      </c>
      <c r="R100" s="2"/>
    </row>
    <row r="101" spans="1:18" ht="36" customHeight="1" x14ac:dyDescent="0.25">
      <c r="A101" s="243"/>
      <c r="B101" s="243"/>
      <c r="C101" s="78" t="s">
        <v>43</v>
      </c>
      <c r="D101" s="78" t="s">
        <v>19</v>
      </c>
      <c r="E101" s="78" t="s">
        <v>20</v>
      </c>
      <c r="F101" s="78" t="s">
        <v>21</v>
      </c>
      <c r="G101" s="148" t="s">
        <v>7</v>
      </c>
      <c r="H101" s="149" t="s">
        <v>8</v>
      </c>
      <c r="I101" s="149" t="s">
        <v>9</v>
      </c>
      <c r="J101" s="150" t="s">
        <v>10</v>
      </c>
      <c r="K101" s="231"/>
      <c r="L101" s="175"/>
      <c r="M101" s="53"/>
      <c r="N101" s="53"/>
      <c r="O101" s="53"/>
      <c r="P101" s="53"/>
      <c r="Q101" s="53"/>
      <c r="R101" s="2"/>
    </row>
    <row r="102" spans="1:18" ht="21" customHeight="1" x14ac:dyDescent="0.25">
      <c r="A102" s="244" t="s">
        <v>121</v>
      </c>
      <c r="B102" s="248">
        <f>B17+B28+B37+B42+B54+B72+B79+B83+B96</f>
        <v>152789500</v>
      </c>
      <c r="C102" s="440"/>
      <c r="D102" s="255"/>
      <c r="E102" s="442"/>
      <c r="F102" s="442"/>
      <c r="G102" s="444" t="s">
        <v>47</v>
      </c>
      <c r="H102" s="442"/>
      <c r="I102" s="442"/>
      <c r="J102" s="442"/>
      <c r="K102" s="255"/>
      <c r="L102" s="253">
        <v>98</v>
      </c>
      <c r="M102" s="255"/>
      <c r="N102" s="257">
        <v>3</v>
      </c>
      <c r="O102" s="257">
        <v>2</v>
      </c>
      <c r="P102" s="257">
        <v>2</v>
      </c>
      <c r="Q102" s="257">
        <v>2</v>
      </c>
      <c r="R102" s="2"/>
    </row>
    <row r="103" spans="1:18" ht="34.5" customHeight="1" x14ac:dyDescent="0.25">
      <c r="A103" s="245"/>
      <c r="B103" s="249"/>
      <c r="C103" s="441"/>
      <c r="D103" s="256"/>
      <c r="E103" s="443"/>
      <c r="F103" s="443"/>
      <c r="G103" s="445"/>
      <c r="H103" s="443"/>
      <c r="I103" s="443"/>
      <c r="J103" s="443"/>
      <c r="K103" s="256"/>
      <c r="L103" s="254"/>
      <c r="M103" s="256"/>
      <c r="N103" s="258"/>
      <c r="O103" s="258"/>
      <c r="P103" s="258"/>
      <c r="Q103" s="258"/>
      <c r="R103" s="2"/>
    </row>
    <row r="104" spans="1:18" x14ac:dyDescent="0.25">
      <c r="A104" s="54"/>
      <c r="B104" s="153"/>
      <c r="C104" s="51"/>
      <c r="D104" s="55"/>
      <c r="E104" s="51"/>
      <c r="F104" s="51"/>
      <c r="G104" s="51"/>
      <c r="H104" s="51"/>
      <c r="I104" s="51"/>
      <c r="J104" s="51"/>
      <c r="K104" s="51"/>
      <c r="L104" s="44"/>
      <c r="M104" s="56"/>
      <c r="N104" s="56"/>
      <c r="O104" s="56"/>
      <c r="P104" s="56"/>
      <c r="Q104" s="51"/>
      <c r="R104" s="2"/>
    </row>
    <row r="105" spans="1:18" ht="31.5" customHeight="1" x14ac:dyDescent="0.25">
      <c r="A105" s="224"/>
      <c r="B105" s="246" t="e">
        <f>B20+B31+B40+B45+B57+B75+B82+B86+B99</f>
        <v>#VALUE!</v>
      </c>
      <c r="C105" s="220"/>
      <c r="D105" s="220"/>
      <c r="E105" s="220"/>
      <c r="F105" s="220"/>
      <c r="G105" s="222"/>
      <c r="H105" s="223"/>
      <c r="I105" s="223"/>
      <c r="J105" s="223"/>
      <c r="K105" s="29"/>
      <c r="L105" s="29"/>
      <c r="M105" s="19"/>
      <c r="N105" s="19"/>
      <c r="O105" s="19"/>
      <c r="P105" s="19"/>
      <c r="Q105" s="19"/>
      <c r="R105" s="2"/>
    </row>
    <row r="106" spans="1:18" ht="12" hidden="1" customHeight="1" x14ac:dyDescent="0.25">
      <c r="A106" s="221"/>
      <c r="B106" s="247"/>
      <c r="C106" s="221"/>
      <c r="D106" s="221"/>
      <c r="E106" s="221"/>
      <c r="F106" s="221"/>
      <c r="G106" s="29"/>
      <c r="H106" s="29"/>
      <c r="I106" s="29"/>
      <c r="J106" s="29"/>
      <c r="K106" s="29"/>
      <c r="L106" s="29"/>
      <c r="M106" s="19"/>
      <c r="N106" s="19"/>
      <c r="O106" s="19"/>
      <c r="P106" s="19"/>
      <c r="Q106" s="19"/>
      <c r="R106" s="2"/>
    </row>
    <row r="107" spans="1:18" ht="48.75" customHeight="1" x14ac:dyDescent="0.25">
      <c r="A107" s="20"/>
      <c r="B107" s="21"/>
      <c r="C107" s="22"/>
      <c r="D107" s="30"/>
      <c r="E107" s="30"/>
      <c r="F107" s="30"/>
      <c r="G107" s="29"/>
      <c r="H107" s="29"/>
      <c r="I107" s="29"/>
      <c r="J107" s="29"/>
      <c r="K107" s="225"/>
      <c r="L107" s="222"/>
      <c r="M107" s="222"/>
      <c r="N107" s="222"/>
      <c r="O107" s="222"/>
      <c r="P107" s="222"/>
      <c r="Q107" s="222"/>
      <c r="R107" s="2"/>
    </row>
    <row r="108" spans="1:18" ht="33" customHeight="1" x14ac:dyDescent="0.25">
      <c r="A108" s="23"/>
      <c r="B108" s="24"/>
      <c r="C108" s="29"/>
      <c r="D108" s="29"/>
      <c r="E108" s="29"/>
      <c r="F108" s="29"/>
      <c r="G108" s="23"/>
      <c r="H108" s="23"/>
      <c r="I108" s="23"/>
      <c r="J108" s="23"/>
      <c r="K108" s="226"/>
      <c r="L108" s="29"/>
      <c r="M108" s="29"/>
      <c r="N108" s="29"/>
      <c r="O108" s="29"/>
      <c r="P108" s="29"/>
      <c r="Q108" s="29"/>
      <c r="R108" s="2"/>
    </row>
    <row r="109" spans="1:18" ht="39.75" customHeight="1" x14ac:dyDescent="0.25">
      <c r="A109" s="224"/>
      <c r="B109" s="25"/>
      <c r="C109" s="26"/>
      <c r="D109" s="27"/>
      <c r="E109" s="27"/>
      <c r="F109" s="27"/>
      <c r="G109" s="28"/>
      <c r="H109" s="28"/>
      <c r="I109" s="28"/>
      <c r="J109" s="28"/>
      <c r="K109" s="27"/>
      <c r="L109" s="27"/>
      <c r="M109" s="27"/>
      <c r="N109" s="27"/>
      <c r="O109" s="27"/>
      <c r="P109" s="27"/>
      <c r="Q109" s="27"/>
      <c r="R109" s="2"/>
    </row>
    <row r="110" spans="1:18" ht="32.25" customHeight="1" x14ac:dyDescent="0.25">
      <c r="A110" s="221"/>
      <c r="B110" s="1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"/>
    </row>
    <row r="111" spans="1:18" ht="90.75" customHeight="1" x14ac:dyDescent="0.25">
      <c r="A111" s="11"/>
      <c r="B111" s="12"/>
      <c r="C111" s="2"/>
      <c r="D111" s="13"/>
      <c r="E111" s="14"/>
      <c r="F111" s="14"/>
      <c r="G111" s="8"/>
      <c r="H111" s="8"/>
      <c r="I111" s="8"/>
      <c r="J111" s="8"/>
      <c r="K111" s="9"/>
      <c r="L111" s="2"/>
      <c r="M111" s="2"/>
      <c r="N111" s="2"/>
      <c r="O111" s="2"/>
      <c r="P111" s="2"/>
      <c r="Q111" s="2"/>
      <c r="R111" s="2"/>
    </row>
    <row r="112" spans="1:18" ht="17.25" x14ac:dyDescent="0.25">
      <c r="A112" s="11"/>
      <c r="B112" s="15"/>
      <c r="C112" s="16"/>
      <c r="D112" s="16"/>
      <c r="E112" s="16"/>
      <c r="F112" s="16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7.25" x14ac:dyDescent="0.25">
      <c r="A113" s="11"/>
      <c r="B113" s="15"/>
      <c r="C113" s="16"/>
      <c r="D113" s="16"/>
      <c r="E113" s="16"/>
      <c r="F113" s="16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25.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6.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x14ac:dyDescent="0.25">
      <c r="R146" s="2"/>
    </row>
    <row r="147" spans="1:18" x14ac:dyDescent="0.25">
      <c r="R147" s="2"/>
    </row>
    <row r="148" spans="1:18" x14ac:dyDescent="0.25">
      <c r="R148" s="2"/>
    </row>
    <row r="149" spans="1:18" x14ac:dyDescent="0.25">
      <c r="R149" s="2"/>
    </row>
    <row r="150" spans="1:18" x14ac:dyDescent="0.25">
      <c r="R150" s="2"/>
    </row>
    <row r="151" spans="1:18" x14ac:dyDescent="0.25">
      <c r="R151" s="2"/>
    </row>
    <row r="152" spans="1:18" x14ac:dyDescent="0.25">
      <c r="R152" s="2"/>
    </row>
    <row r="153" spans="1:18" x14ac:dyDescent="0.25">
      <c r="R153" s="2"/>
    </row>
    <row r="154" spans="1:18" ht="27" customHeight="1" x14ac:dyDescent="0.25">
      <c r="R154" s="2"/>
    </row>
    <row r="155" spans="1:18" x14ac:dyDescent="0.25">
      <c r="R155" s="2"/>
    </row>
    <row r="156" spans="1:18" x14ac:dyDescent="0.25">
      <c r="R156" s="2"/>
    </row>
    <row r="157" spans="1:18" x14ac:dyDescent="0.25">
      <c r="R157" s="2"/>
    </row>
    <row r="158" spans="1:18" x14ac:dyDescent="0.25">
      <c r="R158" s="2"/>
    </row>
    <row r="159" spans="1:18" ht="15" customHeight="1" x14ac:dyDescent="0.25">
      <c r="R159" s="2"/>
    </row>
    <row r="160" spans="1:18" ht="24" customHeight="1" x14ac:dyDescent="0.25">
      <c r="R160" s="2"/>
    </row>
    <row r="161" spans="18:18" ht="18.75" customHeight="1" x14ac:dyDescent="0.25">
      <c r="R161" s="2"/>
    </row>
    <row r="162" spans="18:18" ht="18.75" customHeight="1" x14ac:dyDescent="0.25">
      <c r="R162" s="2"/>
    </row>
    <row r="163" spans="18:18" ht="18.75" customHeight="1" x14ac:dyDescent="0.25">
      <c r="R163" s="2"/>
    </row>
    <row r="164" spans="18:18" x14ac:dyDescent="0.25">
      <c r="R164" s="2"/>
    </row>
    <row r="165" spans="18:18" x14ac:dyDescent="0.25">
      <c r="R165" s="2"/>
    </row>
    <row r="166" spans="18:18" x14ac:dyDescent="0.25">
      <c r="R166" s="2"/>
    </row>
    <row r="167" spans="18:18" x14ac:dyDescent="0.25">
      <c r="R167" s="2"/>
    </row>
    <row r="168" spans="18:18" ht="16.5" customHeight="1" x14ac:dyDescent="0.25"/>
  </sheetData>
  <mergeCells count="173">
    <mergeCell ref="O102:O103"/>
    <mergeCell ref="P102:P103"/>
    <mergeCell ref="Q102:Q103"/>
    <mergeCell ref="K96:K97"/>
    <mergeCell ref="C96:C97"/>
    <mergeCell ref="C102:C103"/>
    <mergeCell ref="D102:D103"/>
    <mergeCell ref="E102:E103"/>
    <mergeCell ref="F102:F103"/>
    <mergeCell ref="G102:G103"/>
    <mergeCell ref="H102:H103"/>
    <mergeCell ref="I102:I103"/>
    <mergeCell ref="J102:J103"/>
    <mergeCell ref="K102:K103"/>
    <mergeCell ref="K22:L23"/>
    <mergeCell ref="E22:E23"/>
    <mergeCell ref="F22:F23"/>
    <mergeCell ref="B7:F7"/>
    <mergeCell ref="G7:I7"/>
    <mergeCell ref="M13:Q13"/>
    <mergeCell ref="A14:L14"/>
    <mergeCell ref="A8:C8"/>
    <mergeCell ref="A9:B9"/>
    <mergeCell ref="A10:L10"/>
    <mergeCell ref="A11:A12"/>
    <mergeCell ref="B11:B12"/>
    <mergeCell ref="C11:C12"/>
    <mergeCell ref="D11:D12"/>
    <mergeCell ref="E11:E12"/>
    <mergeCell ref="C22:C23"/>
    <mergeCell ref="D22:D23"/>
    <mergeCell ref="G22:J22"/>
    <mergeCell ref="M22:Q23"/>
    <mergeCell ref="B22:B23"/>
    <mergeCell ref="A22:A23"/>
    <mergeCell ref="B5:C5"/>
    <mergeCell ref="B6:D6"/>
    <mergeCell ref="A42:A45"/>
    <mergeCell ref="B42:B45"/>
    <mergeCell ref="L15:Q15"/>
    <mergeCell ref="F31:F32"/>
    <mergeCell ref="G31:J31"/>
    <mergeCell ref="B31:B32"/>
    <mergeCell ref="A17:A21"/>
    <mergeCell ref="B17:B21"/>
    <mergeCell ref="A15:A16"/>
    <mergeCell ref="B15:B16"/>
    <mergeCell ref="C15:F15"/>
    <mergeCell ref="G15:J15"/>
    <mergeCell ref="K15:K16"/>
    <mergeCell ref="E31:E32"/>
    <mergeCell ref="D31:D32"/>
    <mergeCell ref="M11:Q12"/>
    <mergeCell ref="K13:L13"/>
    <mergeCell ref="G6:I6"/>
    <mergeCell ref="F11:F12"/>
    <mergeCell ref="G11:J11"/>
    <mergeCell ref="K11:L12"/>
    <mergeCell ref="K17:K21"/>
    <mergeCell ref="G94:J94"/>
    <mergeCell ref="K94:K95"/>
    <mergeCell ref="L94:Q94"/>
    <mergeCell ref="B28:B29"/>
    <mergeCell ref="A31:A32"/>
    <mergeCell ref="C31:C32"/>
    <mergeCell ref="A90:A91"/>
    <mergeCell ref="B90:B91"/>
    <mergeCell ref="C90:C91"/>
    <mergeCell ref="D90:D91"/>
    <mergeCell ref="E90:E91"/>
    <mergeCell ref="F90:F91"/>
    <mergeCell ref="F49:F50"/>
    <mergeCell ref="L34:Q34"/>
    <mergeCell ref="K35:K36"/>
    <mergeCell ref="G49:J49"/>
    <mergeCell ref="K49:L50"/>
    <mergeCell ref="G52:J52"/>
    <mergeCell ref="A65:L65"/>
    <mergeCell ref="A66:A67"/>
    <mergeCell ref="B66:B67"/>
    <mergeCell ref="C66:C67"/>
    <mergeCell ref="D66:D67"/>
    <mergeCell ref="E66:E67"/>
    <mergeCell ref="F66:F67"/>
    <mergeCell ref="G66:J66"/>
    <mergeCell ref="K66:L67"/>
    <mergeCell ref="K52:K53"/>
    <mergeCell ref="A37:A41"/>
    <mergeCell ref="B37:B41"/>
    <mergeCell ref="A49:A50"/>
    <mergeCell ref="B49:B50"/>
    <mergeCell ref="C52:F52"/>
    <mergeCell ref="A48:L48"/>
    <mergeCell ref="C49:C50"/>
    <mergeCell ref="D49:D50"/>
    <mergeCell ref="E49:E50"/>
    <mergeCell ref="B54:B64"/>
    <mergeCell ref="B52:B53"/>
    <mergeCell ref="A52:A53"/>
    <mergeCell ref="K24:L24"/>
    <mergeCell ref="M24:Q24"/>
    <mergeCell ref="A94:A95"/>
    <mergeCell ref="B94:B95"/>
    <mergeCell ref="C94:F94"/>
    <mergeCell ref="A68:A69"/>
    <mergeCell ref="A70:A71"/>
    <mergeCell ref="A72:A78"/>
    <mergeCell ref="B72:B78"/>
    <mergeCell ref="A35:A36"/>
    <mergeCell ref="B35:B36"/>
    <mergeCell ref="C35:F35"/>
    <mergeCell ref="G35:J35"/>
    <mergeCell ref="A25:L25"/>
    <mergeCell ref="A26:A27"/>
    <mergeCell ref="B26:B27"/>
    <mergeCell ref="C26:F26"/>
    <mergeCell ref="G26:J26"/>
    <mergeCell ref="K26:K27"/>
    <mergeCell ref="L26:Q26"/>
    <mergeCell ref="G90:J90"/>
    <mergeCell ref="K90:L91"/>
    <mergeCell ref="M90:Q91"/>
    <mergeCell ref="B79:B82"/>
    <mergeCell ref="A79:A82"/>
    <mergeCell ref="A83:A89"/>
    <mergeCell ref="B83:B89"/>
    <mergeCell ref="K70:K71"/>
    <mergeCell ref="B68:B69"/>
    <mergeCell ref="C68:C69"/>
    <mergeCell ref="D68:D69"/>
    <mergeCell ref="E68:E69"/>
    <mergeCell ref="F68:F69"/>
    <mergeCell ref="G68:G69"/>
    <mergeCell ref="H68:H69"/>
    <mergeCell ref="I68:I69"/>
    <mergeCell ref="B70:B71"/>
    <mergeCell ref="J68:J69"/>
    <mergeCell ref="C70:C71"/>
    <mergeCell ref="E105:E106"/>
    <mergeCell ref="F105:F106"/>
    <mergeCell ref="G105:J105"/>
    <mergeCell ref="A109:A110"/>
    <mergeCell ref="K107:K108"/>
    <mergeCell ref="L107:Q107"/>
    <mergeCell ref="G98:J98"/>
    <mergeCell ref="K100:K101"/>
    <mergeCell ref="M98:Q98"/>
    <mergeCell ref="K98:L98"/>
    <mergeCell ref="M99:Q99"/>
    <mergeCell ref="K99:L99"/>
    <mergeCell ref="A100:A101"/>
    <mergeCell ref="B100:B101"/>
    <mergeCell ref="A102:A103"/>
    <mergeCell ref="A105:A106"/>
    <mergeCell ref="B105:B106"/>
    <mergeCell ref="C105:C106"/>
    <mergeCell ref="D105:D106"/>
    <mergeCell ref="B102:B103"/>
    <mergeCell ref="D100:J100"/>
    <mergeCell ref="L102:L103"/>
    <mergeCell ref="M102:M103"/>
    <mergeCell ref="N102:N103"/>
    <mergeCell ref="M66:Q67"/>
    <mergeCell ref="K92:L92"/>
    <mergeCell ref="M92:Q92"/>
    <mergeCell ref="M49:Q50"/>
    <mergeCell ref="M51:Q51"/>
    <mergeCell ref="K51:L51"/>
    <mergeCell ref="K31:K32"/>
    <mergeCell ref="M68:Q69"/>
    <mergeCell ref="K68:L69"/>
    <mergeCell ref="L31:Q32"/>
    <mergeCell ref="L33:Q33"/>
  </mergeCells>
  <printOptions horizontalCentered="1"/>
  <pageMargins left="0.25" right="0.25" top="0.75" bottom="0.75" header="0.3" footer="0.3"/>
  <pageSetup paperSize="5" scale="64" fitToHeight="0" orientation="landscape" r:id="rId1"/>
  <rowBreaks count="4" manualBreakCount="4">
    <brk id="25" max="16" man="1"/>
    <brk id="48" max="16" man="1"/>
    <brk id="65" max="16" man="1"/>
    <brk id="8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Casas de Acogida</vt:lpstr>
      <vt:lpstr>'Casas de Acogida'!Área_de_impresión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Francisco Frias</cp:lastModifiedBy>
  <cp:lastPrinted>2019-02-11T14:06:57Z</cp:lastPrinted>
  <dcterms:created xsi:type="dcterms:W3CDTF">2015-06-12T16:03:28Z</dcterms:created>
  <dcterms:modified xsi:type="dcterms:W3CDTF">2019-02-11T14:14:50Z</dcterms:modified>
</cp:coreProperties>
</file>